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Kithira\Desktop\Υποδείγματα - Πληρωμές Ιδιωτικών Έργων\"/>
    </mc:Choice>
  </mc:AlternateContent>
  <xr:revisionPtr revIDLastSave="0" documentId="13_ncr:1_{0BB86F00-F27C-4018-A5CB-4E6025A676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ΤΡΟΠΟΠΟΊΗΣΗ" sheetId="1" r:id="rId1"/>
    <sheet name="για ΤΔΕ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E9" i="2"/>
  <c r="I140" i="1"/>
  <c r="F9" i="2" l="1"/>
  <c r="I60" i="1" l="1"/>
  <c r="I58" i="1" l="1"/>
  <c r="D9" i="2"/>
  <c r="C9" i="2"/>
  <c r="I115" i="1" l="1"/>
  <c r="J115" i="1" s="1"/>
  <c r="I102" i="1" l="1"/>
  <c r="J102" i="1" s="1"/>
  <c r="I101" i="1"/>
  <c r="J101" i="1" s="1"/>
  <c r="I141" i="1"/>
  <c r="J141" i="1" s="1"/>
  <c r="I7" i="1"/>
  <c r="J7" i="1" s="1"/>
  <c r="I9" i="1" l="1"/>
  <c r="J9" i="1" s="1"/>
  <c r="I15" i="1"/>
  <c r="J15" i="1" s="1"/>
  <c r="I10" i="1"/>
  <c r="J10" i="1" s="1"/>
  <c r="I106" i="1"/>
  <c r="I136" i="1"/>
  <c r="I139" i="1"/>
  <c r="I14" i="1"/>
  <c r="J14" i="1" s="1"/>
  <c r="I57" i="1"/>
  <c r="J57" i="1" s="1"/>
  <c r="J58" i="1"/>
  <c r="I56" i="1"/>
  <c r="J56" i="1" s="1"/>
  <c r="I55" i="1"/>
  <c r="J55" i="1" s="1"/>
  <c r="I54" i="1"/>
  <c r="J54" i="1" s="1"/>
  <c r="I53" i="1"/>
  <c r="J53" i="1" s="1"/>
  <c r="J139" i="1" l="1"/>
  <c r="J136" i="1"/>
  <c r="I36" i="1"/>
  <c r="J36" i="1" s="1"/>
  <c r="I41" i="1"/>
  <c r="J41" i="1" s="1"/>
  <c r="I42" i="1"/>
  <c r="J42" i="1" s="1"/>
  <c r="I40" i="1"/>
  <c r="J40" i="1" s="1"/>
  <c r="I52" i="1"/>
  <c r="J52" i="1" s="1"/>
  <c r="J60" i="1"/>
  <c r="I114" i="1"/>
  <c r="I116" i="1" s="1"/>
  <c r="I51" i="1"/>
  <c r="J51" i="1" s="1"/>
  <c r="I50" i="1"/>
  <c r="J50" i="1" s="1"/>
  <c r="I49" i="1"/>
  <c r="J49" i="1" s="1"/>
  <c r="I48" i="1"/>
  <c r="J48" i="1" s="1"/>
  <c r="J114" i="1" l="1"/>
  <c r="J116" i="1" s="1"/>
  <c r="I133" i="1"/>
  <c r="J133" i="1" s="1"/>
  <c r="I35" i="1"/>
  <c r="J35" i="1" s="1"/>
  <c r="I34" i="1" l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17" i="1" l="1"/>
  <c r="J17" i="1" s="1"/>
  <c r="I137" i="1"/>
  <c r="I45" i="1" l="1"/>
  <c r="J45" i="1" s="1"/>
  <c r="I91" i="1" l="1"/>
  <c r="J157" i="1" s="1"/>
  <c r="I67" i="1"/>
  <c r="J156" i="1" s="1"/>
  <c r="I124" i="1"/>
  <c r="I148" i="1"/>
  <c r="I147" i="1"/>
  <c r="I135" i="1"/>
  <c r="I134" i="1"/>
  <c r="K149" i="1"/>
  <c r="I120" i="1"/>
  <c r="I121" i="1"/>
  <c r="I122" i="1"/>
  <c r="I123" i="1"/>
  <c r="I119" i="1"/>
  <c r="J135" i="1" l="1"/>
  <c r="J122" i="1"/>
  <c r="J121" i="1"/>
  <c r="J148" i="1"/>
  <c r="J123" i="1"/>
  <c r="J147" i="1"/>
  <c r="J119" i="1"/>
  <c r="J120" i="1"/>
  <c r="J134" i="1"/>
  <c r="J124" i="1"/>
  <c r="J140" i="1"/>
  <c r="I138" i="1"/>
  <c r="J137" i="1"/>
  <c r="I125" i="1"/>
  <c r="I127" i="1"/>
  <c r="J127" i="1" s="1"/>
  <c r="I128" i="1"/>
  <c r="J128" i="1" s="1"/>
  <c r="I129" i="1"/>
  <c r="J129" i="1" s="1"/>
  <c r="I130" i="1"/>
  <c r="I131" i="1"/>
  <c r="I132" i="1"/>
  <c r="I126" i="1"/>
  <c r="J126" i="1" s="1"/>
  <c r="F149" i="1"/>
  <c r="I143" i="1"/>
  <c r="J143" i="1" s="1"/>
  <c r="I144" i="1"/>
  <c r="J144" i="1" s="1"/>
  <c r="I145" i="1"/>
  <c r="J145" i="1" s="1"/>
  <c r="I146" i="1"/>
  <c r="J146" i="1" s="1"/>
  <c r="I142" i="1"/>
  <c r="J142" i="1" s="1"/>
  <c r="I59" i="1"/>
  <c r="J59" i="1" s="1"/>
  <c r="J125" i="1" l="1"/>
  <c r="J138" i="1"/>
  <c r="J130" i="1"/>
  <c r="J132" i="1"/>
  <c r="J131" i="1"/>
  <c r="I149" i="1"/>
  <c r="I8" i="1"/>
  <c r="J8" i="1" s="1"/>
  <c r="I47" i="1"/>
  <c r="J47" i="1" s="1"/>
  <c r="I61" i="1"/>
  <c r="J61" i="1" s="1"/>
  <c r="I44" i="1"/>
  <c r="J44" i="1" s="1"/>
  <c r="I46" i="1"/>
  <c r="J46" i="1" s="1"/>
  <c r="I43" i="1"/>
  <c r="J43" i="1" s="1"/>
  <c r="I5" i="1"/>
  <c r="J5" i="1" s="1"/>
  <c r="I6" i="1"/>
  <c r="J6" i="1" s="1"/>
  <c r="I11" i="1"/>
  <c r="J11" i="1" s="1"/>
  <c r="I12" i="1"/>
  <c r="J12" i="1" s="1"/>
  <c r="I13" i="1"/>
  <c r="J13" i="1" s="1"/>
  <c r="I16" i="1"/>
  <c r="J16" i="1" s="1"/>
  <c r="I18" i="1"/>
  <c r="J18" i="1" s="1"/>
  <c r="I4" i="1"/>
  <c r="I105" i="1"/>
  <c r="I97" i="1"/>
  <c r="I98" i="1"/>
  <c r="J98" i="1" s="1"/>
  <c r="I96" i="1"/>
  <c r="J96" i="1" s="1"/>
  <c r="K106" i="1"/>
  <c r="J67" i="1"/>
  <c r="K66" i="1"/>
  <c r="J160" i="1" l="1"/>
  <c r="I110" i="1"/>
  <c r="J158" i="1" s="1"/>
  <c r="J4" i="1"/>
  <c r="J62" i="1" s="1"/>
  <c r="I62" i="1"/>
  <c r="J155" i="1" s="1"/>
  <c r="J149" i="1"/>
  <c r="J159" i="1"/>
  <c r="I151" i="1" l="1"/>
  <c r="J161" i="1"/>
  <c r="J150" i="1"/>
  <c r="H161" i="1"/>
  <c r="K108" i="1" l="1"/>
  <c r="K107" i="1"/>
  <c r="J91" i="1"/>
  <c r="K88" i="1"/>
  <c r="K70" i="1"/>
  <c r="K90" i="1"/>
  <c r="K89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F71" i="1"/>
  <c r="F65" i="1"/>
  <c r="K65" i="1" s="1"/>
  <c r="K67" i="1" s="1"/>
  <c r="J68" i="1" s="1"/>
  <c r="F39" i="1"/>
  <c r="K39" i="1" s="1"/>
  <c r="F38" i="1"/>
  <c r="K38" i="1" s="1"/>
  <c r="F37" i="1"/>
  <c r="K37" i="1" s="1"/>
  <c r="F22" i="1"/>
  <c r="K22" i="1" s="1"/>
  <c r="F21" i="1"/>
  <c r="K21" i="1" s="1"/>
  <c r="F20" i="1"/>
  <c r="K20" i="1" s="1"/>
  <c r="F19" i="1"/>
  <c r="K109" i="1"/>
  <c r="J105" i="1"/>
  <c r="K104" i="1"/>
  <c r="K103" i="1"/>
  <c r="K100" i="1"/>
  <c r="K99" i="1"/>
  <c r="K97" i="1"/>
  <c r="K95" i="1"/>
  <c r="F94" i="1"/>
  <c r="K94" i="1" s="1"/>
  <c r="K19" i="1" l="1"/>
  <c r="K62" i="1" s="1"/>
  <c r="J63" i="1" s="1"/>
  <c r="F62" i="1"/>
  <c r="F116" i="1"/>
  <c r="K113" i="1"/>
  <c r="K116" i="1" s="1"/>
  <c r="J110" i="1"/>
  <c r="J151" i="1" s="1"/>
  <c r="K110" i="1"/>
  <c r="F91" i="1"/>
  <c r="K71" i="1"/>
  <c r="K91" i="1" s="1"/>
  <c r="J92" i="1" s="1"/>
  <c r="F110" i="1"/>
  <c r="F67" i="1"/>
  <c r="F151" i="1" l="1"/>
  <c r="K151" i="1"/>
  <c r="J152" i="1" s="1"/>
  <c r="J117" i="1"/>
  <c r="J111" i="1"/>
</calcChain>
</file>

<file path=xl/sharedStrings.xml><?xml version="1.0" encoding="utf-8"?>
<sst xmlns="http://schemas.openxmlformats.org/spreadsheetml/2006/main" count="72" uniqueCount="55">
  <si>
    <t>Α/Α</t>
  </si>
  <si>
    <t>ΕΙΔΟΣ ΕΡΓΑΣΙΑΣ</t>
  </si>
  <si>
    <t>Μ.Μ.</t>
  </si>
  <si>
    <t>ΠΟΣΟΤΗΤΑ</t>
  </si>
  <si>
    <t>ΤΙΜΗ ΜΟΝΑΔΟΣ</t>
  </si>
  <si>
    <t>ΣΥΝΟΛΟ</t>
  </si>
  <si>
    <t>24 - Δαπάνες συστημάτων ασφαλείας εγκαταστάσεων, συστημάτων πυροσβεστικής προστασίας εγκαταστάσεων</t>
  </si>
  <si>
    <t>Δίκτυο αναρρόφησης 3''</t>
  </si>
  <si>
    <t>σύνολο Κατηγορίας 24 - Δαπάνες συστημάτων ασφαλείας εγκαταστάσεων, συστημάτων πυροσβεστικής προστασίας εγκαταστάσεων</t>
  </si>
  <si>
    <t>29 - Έργα πρασίνου καθώς και έργα διακόσμησης</t>
  </si>
  <si>
    <r>
      <t>μ</t>
    </r>
    <r>
      <rPr>
        <vertAlign val="superscript"/>
        <sz val="10"/>
        <rFont val="Calibri"/>
        <family val="2"/>
        <scheme val="minor"/>
      </rPr>
      <t>2</t>
    </r>
  </si>
  <si>
    <t>σύνολο Κατηγορίας 29 - Έργα πρασίνου καθώς και έργα διακόσμησης</t>
  </si>
  <si>
    <t xml:space="preserve">σύνολο Κατηγορίας 1 - Αγορά (συμπεριλαμβανομένης της μεταφοράς και εγκατάστασης) εξοπλισμού </t>
  </si>
  <si>
    <t>9 - Γενικές δαπάνες συνδεόμενες με τις εγκαταστάσεις και τον εξοπλισμό της μονάδας</t>
  </si>
  <si>
    <t>ΦΩΤΙΣΤΙΚΑ ΕΞΩΤΕΡΙΚΟΥ ΧΩΡΟΥ</t>
  </si>
  <si>
    <t>08.09</t>
  </si>
  <si>
    <t>Σιδερένιες πόρτες</t>
  </si>
  <si>
    <t>σύνολο Κατηγορίας 9 - Γενικές δαπάνες</t>
  </si>
  <si>
    <t>14 - Δαπάνες ειδικού εξοπλισμού</t>
  </si>
  <si>
    <t>ΠΧ.02</t>
  </si>
  <si>
    <t>Περίφραξη * (θεμέλιο και τοιχείο 20*40εκ + πάσαλοι με συρματόπλεγμα ύψους 1,80 μ.)</t>
  </si>
  <si>
    <t>ΚΡΕΒΑΤΙΑ ΜΟΝΑ</t>
  </si>
  <si>
    <t>ΣΤΡΩΜΑΤΑ ΜΟΝΑ</t>
  </si>
  <si>
    <t>ΣΤΡΩΜΑΤΑ ΔΙΠΛΑ</t>
  </si>
  <si>
    <t>σύνολο Κατηγορίας 14 - Δαπάνες ειδικού εξοπλισμού</t>
  </si>
  <si>
    <t>ΓΕΝΙΚΟ ΣΥΝΟΛΟ</t>
  </si>
  <si>
    <t>ΑΡΧΙΚΟΣ ΕΓΚΕΚΡΙΜΕΝΟΣ ΠΡΟΎΠΟΛΟΓΙΣΜΟΣ</t>
  </si>
  <si>
    <t>ΔΙΑΦΟΡΕΣ</t>
  </si>
  <si>
    <t>ΕΠΙ ΠΛΕΟΝ</t>
  </si>
  <si>
    <t>ΕΠΙ ΕΛΑΣΣΟΝ</t>
  </si>
  <si>
    <t>1 - Αγορά (συμπεριλαμβανομένης της μεταφοράς και εγκατάστασης) εξοπλισμού</t>
  </si>
  <si>
    <t>αποκ</t>
  </si>
  <si>
    <t>τεμ</t>
  </si>
  <si>
    <t>35 - Aγορά, κατασκευή ή βελτίωση ακινήτου</t>
  </si>
  <si>
    <t>σύνολο Κατηγορίας 35 - Aγορά, κατασκευή ή βελτίωση ακινήτου</t>
  </si>
  <si>
    <t>Έργα πρασίνου καθώς και έργα διακόσμησης</t>
  </si>
  <si>
    <t>Αγορά (συμπεριλαμβανομένης της μεταφοράς και εγκατάστασης) εξοπλισμού και εξοπλισμού εργαστηρίων απαραίτητου για την λειτουργία της επένδυσης</t>
  </si>
  <si>
    <t>Γενικές δαπάνες συνδεόμενες με τις εγκαταστάσεις και τον εξοπλισμό της μονάδας</t>
  </si>
  <si>
    <t>Δαπάνες ειδικού εξοπλισμού</t>
  </si>
  <si>
    <t>Δαπάνες συστημάτων ασφαλείας εγκαταστάσεων, συστημάτων πυροσβεστικής προστασίας εγκαταστάσεων</t>
  </si>
  <si>
    <t>Aγορά, κατασκευή ή βελτίωση ακινήτου</t>
  </si>
  <si>
    <t xml:space="preserve">ΑΠΌ </t>
  </si>
  <si>
    <t>ΣΕ</t>
  </si>
  <si>
    <t>ΤΡΟΠΟΠΟΙΗΣΗ ΤΕΧΝΙΚΟΥ ΔΕΛΤΙΟΥ στο ΠΣΚΕ</t>
  </si>
  <si>
    <t>(Ν)8.1</t>
  </si>
  <si>
    <t xml:space="preserve">PRIMO ΑΝΕΜΙΣΤΗΡΑΣ </t>
  </si>
  <si>
    <t>(Ν)8.2</t>
  </si>
  <si>
    <t>μ</t>
  </si>
  <si>
    <t>ΑΝΕΜΙΣΤΗΡΑΣ 4 ΦΩΤΑ ΛΕΥΚΟΣ</t>
  </si>
  <si>
    <t xml:space="preserve">Π/Υ σύμφωνα με τους ισχύοντες πίνακες </t>
  </si>
  <si>
    <t xml:space="preserve">Πληρωμές έως σήμερα </t>
  </si>
  <si>
    <t>Π/Υ σύμφωνα με τις ανωτέρω τροποποιήσεις</t>
  </si>
  <si>
    <t>Αύξηση - μείωση Π/Υ ανά διακριτό</t>
  </si>
  <si>
    <t>ΠΕΡΙΓΡΑΦΗ ΔΙΑΚΡΙΤΟΥ</t>
  </si>
  <si>
    <t>ΠΡΟΤΕΙΝΟΜΕΝΟΣ 1ος και ΟΡΙΣΤΙΚΟΣ ΤΡΟΠΟΠΟΙΗΤΙΚΟΣ ΠΡΟΎΠΟΛΟΓΙΣΜΟΣ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</si>
</sst>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  <charset val="161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8"/>
      <name val="Calibri"/>
      <family val="2"/>
      <scheme val="minor"/>
    </font>
    <font>
      <sz val="10"/>
      <color rgb="FF00000A"/>
      <name val="Calibri"/>
      <family val="2"/>
      <scheme val="minor"/>
    </font>
    <font>
      <b/>
      <sz val="12"/>
      <name val="Calibri"/>
      <family val="2"/>
      <charset val="161"/>
      <scheme val="minor"/>
    </font>
    <font>
      <sz val="10"/>
      <color rgb="FF00000A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0"/>
      <color rgb="FFFF0000"/>
      <name val="Calibri"/>
      <family val="2"/>
      <scheme val="minor"/>
    </font>
    <font>
      <b/>
      <sz val="10"/>
      <color rgb="FF000000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3">
    <xf numFmtId="0" fontId="0" fillId="0" borderId="0" xfId="0"/>
    <xf numFmtId="0" fontId="3" fillId="0" borderId="0" xfId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justify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 vertical="center" wrapText="1"/>
    </xf>
    <xf numFmtId="4" fontId="3" fillId="0" borderId="1" xfId="1" applyNumberFormat="1" applyFont="1" applyBorder="1" applyAlignment="1">
      <alignment horizontal="left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1" applyFont="1" applyAlignment="1">
      <alignment horizontal="center" vertical="center"/>
    </xf>
    <xf numFmtId="2" fontId="3" fillId="0" borderId="0" xfId="1" applyNumberFormat="1" applyFont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4" fontId="3" fillId="0" borderId="1" xfId="1" applyNumberFormat="1" applyFont="1" applyBorder="1" applyAlignment="1">
      <alignment vertical="center"/>
    </xf>
    <xf numFmtId="4" fontId="3" fillId="0" borderId="0" xfId="1" applyNumberFormat="1" applyFont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6" fillId="0" borderId="6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" fontId="1" fillId="0" borderId="1" xfId="1" applyNumberFormat="1" applyFont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10" fillId="0" borderId="1" xfId="1" applyNumberFormat="1" applyFont="1" applyBorder="1" applyAlignment="1">
      <alignment vertical="center"/>
    </xf>
    <xf numFmtId="4" fontId="3" fillId="0" borderId="0" xfId="1" applyNumberFormat="1" applyFont="1" applyAlignment="1">
      <alignment vertical="center"/>
    </xf>
    <xf numFmtId="4" fontId="10" fillId="0" borderId="1" xfId="0" applyNumberFormat="1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4" fontId="3" fillId="0" borderId="3" xfId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4" fontId="3" fillId="0" borderId="4" xfId="1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2" fontId="3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0" fillId="0" borderId="1" xfId="1" applyNumberFormat="1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2" xfId="1" applyNumberFormat="1" applyFont="1" applyBorder="1" applyAlignment="1">
      <alignment horizontal="center" vertical="center" wrapText="1"/>
    </xf>
    <xf numFmtId="2" fontId="1" fillId="0" borderId="3" xfId="1" applyNumberFormat="1" applyFont="1" applyBorder="1" applyAlignment="1">
      <alignment horizontal="center" vertical="center" wrapText="1"/>
    </xf>
    <xf numFmtId="2" fontId="1" fillId="0" borderId="4" xfId="1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1" fillId="0" borderId="1" xfId="1" applyNumberFormat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4" fontId="10" fillId="0" borderId="1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4" fontId="1" fillId="0" borderId="1" xfId="1" applyNumberFormat="1" applyFont="1" applyBorder="1" applyAlignment="1">
      <alignment horizontal="center" vertical="center"/>
    </xf>
    <xf numFmtId="4" fontId="3" fillId="0" borderId="0" xfId="1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</cellXfs>
  <cellStyles count="2">
    <cellStyle name="Κανονικό" xfId="0" builtinId="0"/>
    <cellStyle name="Κανονικό 2" xfId="1" xr:uid="{91E84A4E-3373-4EAF-8BA0-9559FED609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9"/>
  <sheetViews>
    <sheetView tabSelected="1" topLeftCell="A97" zoomScaleNormal="100" workbookViewId="0">
      <selection activeCell="A119" sqref="A119:C148"/>
    </sheetView>
  </sheetViews>
  <sheetFormatPr defaultColWidth="9.28515625" defaultRowHeight="12.75" x14ac:dyDescent="0.25"/>
  <cols>
    <col min="1" max="1" width="10.5703125" style="36" customWidth="1"/>
    <col min="2" max="2" width="32.28515625" style="12" customWidth="1"/>
    <col min="3" max="3" width="5.7109375" style="13" customWidth="1"/>
    <col min="4" max="4" width="7.85546875" style="13" customWidth="1"/>
    <col min="5" max="5" width="10" style="13" customWidth="1"/>
    <col min="6" max="6" width="10.5703125" style="1" customWidth="1"/>
    <col min="7" max="7" width="9.28515625" style="12"/>
    <col min="8" max="8" width="11.140625" style="22" customWidth="1"/>
    <col min="9" max="9" width="10" style="41" customWidth="1"/>
    <col min="10" max="10" width="9.85546875" style="41" customWidth="1"/>
    <col min="11" max="11" width="10.85546875" style="1" customWidth="1"/>
    <col min="12" max="12" width="5.5703125" style="1" customWidth="1"/>
    <col min="13" max="16384" width="9.28515625" style="1"/>
  </cols>
  <sheetData>
    <row r="1" spans="1:11" ht="32.25" customHeight="1" x14ac:dyDescent="0.25">
      <c r="A1" s="91" t="s">
        <v>0</v>
      </c>
      <c r="B1" s="91" t="s">
        <v>1</v>
      </c>
      <c r="C1" s="91" t="s">
        <v>2</v>
      </c>
      <c r="D1" s="93" t="s">
        <v>26</v>
      </c>
      <c r="E1" s="93"/>
      <c r="F1" s="93"/>
      <c r="G1" s="88" t="s">
        <v>54</v>
      </c>
      <c r="H1" s="89"/>
      <c r="I1" s="90"/>
      <c r="J1" s="94" t="s">
        <v>27</v>
      </c>
      <c r="K1" s="94"/>
    </row>
    <row r="2" spans="1:11" ht="34.5" customHeight="1" x14ac:dyDescent="0.25">
      <c r="A2" s="92"/>
      <c r="B2" s="92"/>
      <c r="C2" s="92"/>
      <c r="D2" s="17" t="s">
        <v>3</v>
      </c>
      <c r="E2" s="17" t="s">
        <v>4</v>
      </c>
      <c r="F2" s="18" t="s">
        <v>5</v>
      </c>
      <c r="G2" s="17" t="s">
        <v>3</v>
      </c>
      <c r="H2" s="9" t="s">
        <v>4</v>
      </c>
      <c r="I2" s="9" t="s">
        <v>5</v>
      </c>
      <c r="J2" s="28" t="s">
        <v>28</v>
      </c>
      <c r="K2" s="23" t="s">
        <v>29</v>
      </c>
    </row>
    <row r="3" spans="1:11" ht="46.5" customHeight="1" x14ac:dyDescent="0.25">
      <c r="A3" s="82" t="s">
        <v>30</v>
      </c>
      <c r="B3" s="82"/>
      <c r="C3" s="82"/>
      <c r="D3" s="17"/>
      <c r="E3" s="17"/>
      <c r="F3" s="19"/>
      <c r="G3" s="16"/>
      <c r="H3" s="8"/>
      <c r="I3" s="21"/>
      <c r="J3" s="21"/>
      <c r="K3" s="15"/>
    </row>
    <row r="4" spans="1:11" x14ac:dyDescent="0.25">
      <c r="A4" s="2">
        <v>4</v>
      </c>
      <c r="B4" s="10" t="s">
        <v>22</v>
      </c>
      <c r="C4" s="4" t="s">
        <v>32</v>
      </c>
      <c r="D4" s="17"/>
      <c r="E4" s="17"/>
      <c r="F4" s="19"/>
      <c r="G4" s="16">
        <v>8</v>
      </c>
      <c r="H4" s="8">
        <v>64.510000000000005</v>
      </c>
      <c r="I4" s="21">
        <f>G4*H4</f>
        <v>516.08000000000004</v>
      </c>
      <c r="J4" s="21">
        <f>I4-F4</f>
        <v>516.08000000000004</v>
      </c>
      <c r="K4" s="15"/>
    </row>
    <row r="5" spans="1:11" ht="14.25" customHeight="1" x14ac:dyDescent="0.25">
      <c r="A5" s="2">
        <v>5</v>
      </c>
      <c r="B5" s="10" t="s">
        <v>23</v>
      </c>
      <c r="C5" s="4" t="s">
        <v>32</v>
      </c>
      <c r="D5" s="17"/>
      <c r="E5" s="17"/>
      <c r="F5" s="19"/>
      <c r="G5" s="16">
        <v>1</v>
      </c>
      <c r="H5" s="8">
        <v>108.87</v>
      </c>
      <c r="I5" s="21">
        <f t="shared" ref="I5:I18" si="0">G5*H5</f>
        <v>108.87</v>
      </c>
      <c r="J5" s="21">
        <f t="shared" ref="J5:J18" si="1">I5-F5</f>
        <v>108.87</v>
      </c>
      <c r="K5" s="15"/>
    </row>
    <row r="6" spans="1:11" x14ac:dyDescent="0.25">
      <c r="A6" s="52" t="s">
        <v>44</v>
      </c>
      <c r="B6" s="53" t="s">
        <v>45</v>
      </c>
      <c r="C6" s="4" t="s">
        <v>32</v>
      </c>
      <c r="D6" s="1"/>
      <c r="E6" s="4"/>
      <c r="F6" s="20"/>
      <c r="G6" s="16">
        <v>15</v>
      </c>
      <c r="H6" s="8">
        <v>20.079999999999998</v>
      </c>
      <c r="I6" s="21">
        <f t="shared" si="0"/>
        <v>301.2</v>
      </c>
      <c r="J6" s="21">
        <f t="shared" si="1"/>
        <v>301.2</v>
      </c>
      <c r="K6" s="21"/>
    </row>
    <row r="7" spans="1:11" x14ac:dyDescent="0.25">
      <c r="A7" s="34" t="s">
        <v>46</v>
      </c>
      <c r="B7" s="32" t="s">
        <v>48</v>
      </c>
      <c r="C7" s="4" t="s">
        <v>32</v>
      </c>
      <c r="D7" s="2"/>
      <c r="E7" s="4"/>
      <c r="F7" s="20"/>
      <c r="G7" s="38">
        <v>1</v>
      </c>
      <c r="H7" s="8">
        <v>43.32</v>
      </c>
      <c r="I7" s="21">
        <f t="shared" si="0"/>
        <v>43.32</v>
      </c>
      <c r="J7" s="21">
        <f t="shared" si="1"/>
        <v>43.32</v>
      </c>
      <c r="K7" s="21"/>
    </row>
    <row r="8" spans="1:11" x14ac:dyDescent="0.25">
      <c r="A8" s="33"/>
      <c r="B8" s="32"/>
      <c r="C8" s="4"/>
      <c r="D8" s="2"/>
      <c r="E8" s="4"/>
      <c r="F8" s="20"/>
      <c r="G8" s="38">
        <v>3</v>
      </c>
      <c r="H8" s="8">
        <v>66.42</v>
      </c>
      <c r="I8" s="21">
        <f t="shared" si="0"/>
        <v>199.26</v>
      </c>
      <c r="J8" s="21">
        <f t="shared" si="1"/>
        <v>199.26</v>
      </c>
      <c r="K8" s="21"/>
    </row>
    <row r="9" spans="1:11" x14ac:dyDescent="0.25">
      <c r="A9" s="33"/>
      <c r="B9" s="32"/>
      <c r="C9" s="4"/>
      <c r="D9" s="2"/>
      <c r="E9" s="4"/>
      <c r="F9" s="20"/>
      <c r="G9" s="38">
        <v>1</v>
      </c>
      <c r="H9" s="8">
        <v>48.31</v>
      </c>
      <c r="I9" s="21">
        <f>G9*H9</f>
        <v>48.31</v>
      </c>
      <c r="J9" s="21">
        <f>I9-F9</f>
        <v>48.31</v>
      </c>
      <c r="K9" s="21"/>
    </row>
    <row r="10" spans="1:11" x14ac:dyDescent="0.25">
      <c r="A10" s="33"/>
      <c r="B10" s="32"/>
      <c r="C10" s="4"/>
      <c r="D10" s="2"/>
      <c r="E10" s="4"/>
      <c r="F10" s="20"/>
      <c r="G10" s="38">
        <v>1</v>
      </c>
      <c r="H10" s="59">
        <v>94.24</v>
      </c>
      <c r="I10" s="21">
        <f t="shared" ref="I10" si="2">G10*H10</f>
        <v>94.24</v>
      </c>
      <c r="J10" s="21">
        <f t="shared" ref="J10" si="3">I10-F10</f>
        <v>94.24</v>
      </c>
      <c r="K10" s="21"/>
    </row>
    <row r="11" spans="1:11" x14ac:dyDescent="0.25">
      <c r="A11" s="2"/>
      <c r="B11" s="24"/>
      <c r="C11" s="4"/>
      <c r="D11" s="2"/>
      <c r="E11" s="4"/>
      <c r="F11" s="20"/>
      <c r="G11" s="30">
        <v>2</v>
      </c>
      <c r="H11" s="4">
        <v>96.61</v>
      </c>
      <c r="I11" s="21">
        <f t="shared" si="0"/>
        <v>193.22</v>
      </c>
      <c r="J11" s="21">
        <f t="shared" si="1"/>
        <v>193.22</v>
      </c>
      <c r="K11" s="21"/>
    </row>
    <row r="12" spans="1:11" x14ac:dyDescent="0.25">
      <c r="A12" s="2"/>
      <c r="B12" s="24"/>
      <c r="C12" s="4"/>
      <c r="D12" s="2"/>
      <c r="E12" s="4"/>
      <c r="F12" s="20"/>
      <c r="G12" s="30">
        <v>1</v>
      </c>
      <c r="H12" s="4">
        <v>281.45</v>
      </c>
      <c r="I12" s="21">
        <f t="shared" si="0"/>
        <v>281.45</v>
      </c>
      <c r="J12" s="21">
        <f t="shared" si="1"/>
        <v>281.45</v>
      </c>
      <c r="K12" s="21"/>
    </row>
    <row r="13" spans="1:11" x14ac:dyDescent="0.25">
      <c r="A13" s="2"/>
      <c r="B13" s="24"/>
      <c r="C13" s="4"/>
      <c r="D13" s="2"/>
      <c r="E13" s="4"/>
      <c r="F13" s="20"/>
      <c r="G13" s="16">
        <v>7</v>
      </c>
      <c r="H13" s="8">
        <v>92.79</v>
      </c>
      <c r="I13" s="21">
        <f t="shared" si="0"/>
        <v>649.53000000000009</v>
      </c>
      <c r="J13" s="21">
        <f t="shared" si="1"/>
        <v>649.53000000000009</v>
      </c>
      <c r="K13" s="21"/>
    </row>
    <row r="14" spans="1:11" x14ac:dyDescent="0.25">
      <c r="A14" s="2"/>
      <c r="B14" s="32"/>
      <c r="C14" s="4"/>
      <c r="D14" s="2"/>
      <c r="E14" s="4"/>
      <c r="F14" s="20"/>
      <c r="G14" s="16">
        <v>1</v>
      </c>
      <c r="H14" s="8">
        <v>103.95</v>
      </c>
      <c r="I14" s="21">
        <f t="shared" si="0"/>
        <v>103.95</v>
      </c>
      <c r="J14" s="21">
        <f t="shared" si="1"/>
        <v>103.95</v>
      </c>
      <c r="K14" s="21"/>
    </row>
    <row r="15" spans="1:11" x14ac:dyDescent="0.25">
      <c r="A15" s="2"/>
      <c r="B15" s="32"/>
      <c r="C15" s="4"/>
      <c r="D15" s="2"/>
      <c r="E15" s="4"/>
      <c r="F15" s="20"/>
      <c r="G15" s="16">
        <v>1</v>
      </c>
      <c r="H15" s="8">
        <v>362.1</v>
      </c>
      <c r="I15" s="21">
        <f t="shared" si="0"/>
        <v>362.1</v>
      </c>
      <c r="J15" s="21">
        <f t="shared" si="1"/>
        <v>362.1</v>
      </c>
      <c r="K15" s="21"/>
    </row>
    <row r="16" spans="1:11" x14ac:dyDescent="0.25">
      <c r="A16" s="2"/>
      <c r="B16" s="24"/>
      <c r="C16" s="4"/>
      <c r="D16" s="2"/>
      <c r="E16" s="4"/>
      <c r="F16" s="20"/>
      <c r="G16" s="16">
        <v>2</v>
      </c>
      <c r="H16" s="16">
        <v>766.13</v>
      </c>
      <c r="I16" s="21">
        <f t="shared" si="0"/>
        <v>1532.26</v>
      </c>
      <c r="J16" s="21">
        <f t="shared" si="1"/>
        <v>1532.26</v>
      </c>
      <c r="K16" s="21"/>
    </row>
    <row r="17" spans="1:11" x14ac:dyDescent="0.25">
      <c r="A17" s="2"/>
      <c r="B17" s="24"/>
      <c r="C17" s="4"/>
      <c r="D17" s="2"/>
      <c r="E17" s="4"/>
      <c r="F17" s="20"/>
      <c r="G17" s="16">
        <v>1</v>
      </c>
      <c r="H17" s="16">
        <v>312.91000000000003</v>
      </c>
      <c r="I17" s="21">
        <f t="shared" si="0"/>
        <v>312.91000000000003</v>
      </c>
      <c r="J17" s="21">
        <f t="shared" si="1"/>
        <v>312.91000000000003</v>
      </c>
      <c r="K17" s="21"/>
    </row>
    <row r="18" spans="1:11" ht="18" customHeight="1" x14ac:dyDescent="0.25">
      <c r="A18" s="2"/>
      <c r="B18" s="24"/>
      <c r="C18" s="4"/>
      <c r="D18" s="2"/>
      <c r="E18" s="4"/>
      <c r="F18" s="20"/>
      <c r="G18" s="16">
        <v>1</v>
      </c>
      <c r="H18" s="16">
        <v>483.06</v>
      </c>
      <c r="I18" s="21">
        <f t="shared" si="0"/>
        <v>483.06</v>
      </c>
      <c r="J18" s="21">
        <f t="shared" si="1"/>
        <v>483.06</v>
      </c>
      <c r="K18" s="21"/>
    </row>
    <row r="19" spans="1:11" x14ac:dyDescent="0.25">
      <c r="A19" s="2"/>
      <c r="B19" s="10"/>
      <c r="C19" s="4"/>
      <c r="D19" s="2"/>
      <c r="E19" s="4">
        <v>4.5</v>
      </c>
      <c r="F19" s="20">
        <f>ROUND(D19*E19,2)</f>
        <v>0</v>
      </c>
      <c r="G19" s="16"/>
      <c r="H19" s="8"/>
      <c r="I19" s="21"/>
      <c r="J19" s="21"/>
      <c r="K19" s="21">
        <f>I19-F19</f>
        <v>0</v>
      </c>
    </row>
    <row r="20" spans="1:11" x14ac:dyDescent="0.25">
      <c r="A20" s="2"/>
      <c r="B20" s="10"/>
      <c r="C20" s="4"/>
      <c r="D20" s="2"/>
      <c r="E20" s="4">
        <v>4.9000000000000004</v>
      </c>
      <c r="F20" s="20">
        <f t="shared" ref="F20:F38" si="4">ROUND(D20*E20,2)</f>
        <v>0</v>
      </c>
      <c r="G20" s="16"/>
      <c r="H20" s="8"/>
      <c r="I20" s="21"/>
      <c r="J20" s="21"/>
      <c r="K20" s="21">
        <f t="shared" ref="K20:K39" si="5">I20-F20</f>
        <v>0</v>
      </c>
    </row>
    <row r="21" spans="1:11" x14ac:dyDescent="0.25">
      <c r="A21" s="2"/>
      <c r="B21" s="10"/>
      <c r="C21" s="4"/>
      <c r="D21" s="2"/>
      <c r="E21" s="4">
        <v>2.66</v>
      </c>
      <c r="F21" s="20">
        <f t="shared" si="4"/>
        <v>0</v>
      </c>
      <c r="G21" s="16"/>
      <c r="H21" s="8"/>
      <c r="I21" s="21"/>
      <c r="J21" s="21"/>
      <c r="K21" s="21">
        <f t="shared" si="5"/>
        <v>0</v>
      </c>
    </row>
    <row r="22" spans="1:11" x14ac:dyDescent="0.25">
      <c r="A22" s="2"/>
      <c r="B22" s="10"/>
      <c r="C22" s="4"/>
      <c r="D22" s="2"/>
      <c r="E22" s="4">
        <v>4.76</v>
      </c>
      <c r="F22" s="20">
        <f t="shared" si="4"/>
        <v>0</v>
      </c>
      <c r="G22" s="16"/>
      <c r="H22" s="8"/>
      <c r="I22" s="21"/>
      <c r="J22" s="21"/>
      <c r="K22" s="21">
        <f t="shared" si="5"/>
        <v>0</v>
      </c>
    </row>
    <row r="23" spans="1:11" x14ac:dyDescent="0.25">
      <c r="A23" s="2"/>
      <c r="B23" s="60"/>
      <c r="C23" s="4"/>
      <c r="D23" s="2"/>
      <c r="E23" s="4"/>
      <c r="F23" s="20"/>
      <c r="G23" s="38">
        <v>2</v>
      </c>
      <c r="H23" s="39">
        <v>242</v>
      </c>
      <c r="I23" s="49">
        <f>G23*H23</f>
        <v>484</v>
      </c>
      <c r="J23" s="21">
        <f>I23-F23</f>
        <v>484</v>
      </c>
      <c r="K23" s="21"/>
    </row>
    <row r="24" spans="1:11" x14ac:dyDescent="0.25">
      <c r="A24" s="2"/>
      <c r="B24" s="60"/>
      <c r="C24" s="4"/>
      <c r="D24" s="2"/>
      <c r="E24" s="4"/>
      <c r="F24" s="20"/>
      <c r="G24" s="38">
        <v>2</v>
      </c>
      <c r="H24" s="39">
        <v>165</v>
      </c>
      <c r="I24" s="49">
        <f t="shared" ref="I24:I34" si="6">G24*H24</f>
        <v>330</v>
      </c>
      <c r="J24" s="21">
        <f t="shared" ref="J24:J34" si="7">I24-F24</f>
        <v>330</v>
      </c>
      <c r="K24" s="21"/>
    </row>
    <row r="25" spans="1:11" x14ac:dyDescent="0.25">
      <c r="A25" s="2"/>
      <c r="B25" s="60"/>
      <c r="C25" s="4"/>
      <c r="D25" s="2"/>
      <c r="E25" s="4"/>
      <c r="F25" s="20"/>
      <c r="G25" s="38">
        <v>5</v>
      </c>
      <c r="H25" s="39">
        <v>38.5</v>
      </c>
      <c r="I25" s="49">
        <f t="shared" si="6"/>
        <v>192.5</v>
      </c>
      <c r="J25" s="21">
        <f t="shared" si="7"/>
        <v>192.5</v>
      </c>
      <c r="K25" s="21"/>
    </row>
    <row r="26" spans="1:11" x14ac:dyDescent="0.25">
      <c r="A26" s="2"/>
      <c r="B26" s="60"/>
      <c r="C26" s="4"/>
      <c r="D26" s="2"/>
      <c r="E26" s="4"/>
      <c r="F26" s="20"/>
      <c r="G26" s="38">
        <v>4</v>
      </c>
      <c r="H26" s="39">
        <v>60.5</v>
      </c>
      <c r="I26" s="49">
        <f t="shared" si="6"/>
        <v>242</v>
      </c>
      <c r="J26" s="21">
        <f t="shared" si="7"/>
        <v>242</v>
      </c>
      <c r="K26" s="21"/>
    </row>
    <row r="27" spans="1:11" x14ac:dyDescent="0.25">
      <c r="A27" s="2"/>
      <c r="B27" s="60"/>
      <c r="C27" s="4"/>
      <c r="D27" s="2"/>
      <c r="E27" s="4"/>
      <c r="F27" s="20"/>
      <c r="G27" s="38">
        <v>6</v>
      </c>
      <c r="H27" s="39">
        <v>99</v>
      </c>
      <c r="I27" s="49">
        <f t="shared" si="6"/>
        <v>594</v>
      </c>
      <c r="J27" s="21">
        <f t="shared" si="7"/>
        <v>594</v>
      </c>
      <c r="K27" s="21"/>
    </row>
    <row r="28" spans="1:11" x14ac:dyDescent="0.25">
      <c r="A28" s="2"/>
      <c r="B28" s="60"/>
      <c r="C28" s="4"/>
      <c r="D28" s="2"/>
      <c r="E28" s="4"/>
      <c r="F28" s="20"/>
      <c r="G28" s="38">
        <v>2</v>
      </c>
      <c r="H28" s="39">
        <v>187</v>
      </c>
      <c r="I28" s="49">
        <f t="shared" si="6"/>
        <v>374</v>
      </c>
      <c r="J28" s="21">
        <f t="shared" si="7"/>
        <v>374</v>
      </c>
      <c r="K28" s="21"/>
    </row>
    <row r="29" spans="1:11" x14ac:dyDescent="0.25">
      <c r="A29" s="2"/>
      <c r="B29" s="60"/>
      <c r="C29" s="4"/>
      <c r="D29" s="2"/>
      <c r="E29" s="4"/>
      <c r="F29" s="20"/>
      <c r="G29" s="38">
        <v>1</v>
      </c>
      <c r="H29" s="39">
        <v>77</v>
      </c>
      <c r="I29" s="49">
        <f t="shared" si="6"/>
        <v>77</v>
      </c>
      <c r="J29" s="21">
        <f t="shared" si="7"/>
        <v>77</v>
      </c>
      <c r="K29" s="21"/>
    </row>
    <row r="30" spans="1:11" x14ac:dyDescent="0.25">
      <c r="A30" s="2"/>
      <c r="B30" s="60"/>
      <c r="C30" s="4"/>
      <c r="D30" s="2"/>
      <c r="E30" s="4"/>
      <c r="F30" s="20"/>
      <c r="G30" s="38">
        <v>3</v>
      </c>
      <c r="H30" s="39">
        <v>38.5</v>
      </c>
      <c r="I30" s="49">
        <f t="shared" si="6"/>
        <v>115.5</v>
      </c>
      <c r="J30" s="21">
        <f t="shared" si="7"/>
        <v>115.5</v>
      </c>
      <c r="K30" s="21"/>
    </row>
    <row r="31" spans="1:11" x14ac:dyDescent="0.25">
      <c r="A31" s="2"/>
      <c r="B31" s="60"/>
      <c r="C31" s="4"/>
      <c r="D31" s="2"/>
      <c r="E31" s="4"/>
      <c r="F31" s="20"/>
      <c r="G31" s="38">
        <v>2</v>
      </c>
      <c r="H31" s="39">
        <v>27.5</v>
      </c>
      <c r="I31" s="49">
        <f t="shared" si="6"/>
        <v>55</v>
      </c>
      <c r="J31" s="21">
        <f t="shared" si="7"/>
        <v>55</v>
      </c>
      <c r="K31" s="21"/>
    </row>
    <row r="32" spans="1:11" x14ac:dyDescent="0.25">
      <c r="A32" s="2"/>
      <c r="B32" s="60"/>
      <c r="C32" s="4"/>
      <c r="D32" s="2"/>
      <c r="E32" s="4"/>
      <c r="F32" s="20"/>
      <c r="G32" s="38">
        <v>3</v>
      </c>
      <c r="H32" s="47">
        <v>18.62</v>
      </c>
      <c r="I32" s="49">
        <f t="shared" si="6"/>
        <v>55.86</v>
      </c>
      <c r="J32" s="21">
        <f t="shared" si="7"/>
        <v>55.86</v>
      </c>
      <c r="K32" s="21"/>
    </row>
    <row r="33" spans="1:11" x14ac:dyDescent="0.25">
      <c r="A33" s="2"/>
      <c r="B33" s="60"/>
      <c r="C33" s="4"/>
      <c r="D33" s="2"/>
      <c r="E33" s="4"/>
      <c r="F33" s="20"/>
      <c r="G33" s="38">
        <v>4</v>
      </c>
      <c r="H33" s="39">
        <v>44</v>
      </c>
      <c r="I33" s="49">
        <f t="shared" si="6"/>
        <v>176</v>
      </c>
      <c r="J33" s="21">
        <f t="shared" si="7"/>
        <v>176</v>
      </c>
      <c r="K33" s="21"/>
    </row>
    <row r="34" spans="1:11" x14ac:dyDescent="0.25">
      <c r="A34" s="2"/>
      <c r="B34" s="60"/>
      <c r="C34" s="4"/>
      <c r="D34" s="2"/>
      <c r="E34" s="4"/>
      <c r="F34" s="20"/>
      <c r="G34" s="38">
        <v>4</v>
      </c>
      <c r="H34" s="39">
        <v>22</v>
      </c>
      <c r="I34" s="49">
        <f t="shared" si="6"/>
        <v>88</v>
      </c>
      <c r="J34" s="21">
        <f t="shared" si="7"/>
        <v>88</v>
      </c>
      <c r="K34" s="21"/>
    </row>
    <row r="35" spans="1:11" x14ac:dyDescent="0.25">
      <c r="A35" s="2"/>
      <c r="B35" s="60"/>
      <c r="C35" s="4"/>
      <c r="D35" s="2"/>
      <c r="E35" s="4"/>
      <c r="F35" s="20"/>
      <c r="G35" s="50">
        <v>118</v>
      </c>
      <c r="H35" s="39">
        <v>6</v>
      </c>
      <c r="I35" s="49">
        <f t="shared" ref="I35:I36" si="8">G35*H35</f>
        <v>708</v>
      </c>
      <c r="J35" s="21">
        <f t="shared" ref="J35:J36" si="9">I35-F35</f>
        <v>708</v>
      </c>
      <c r="K35" s="21"/>
    </row>
    <row r="36" spans="1:11" x14ac:dyDescent="0.25">
      <c r="A36" s="2"/>
      <c r="B36" s="32"/>
      <c r="C36" s="4"/>
      <c r="D36" s="2"/>
      <c r="E36" s="4"/>
      <c r="F36" s="20"/>
      <c r="G36" s="50">
        <v>20</v>
      </c>
      <c r="H36" s="39">
        <v>11.75</v>
      </c>
      <c r="I36" s="49">
        <f t="shared" si="8"/>
        <v>235</v>
      </c>
      <c r="J36" s="21">
        <f t="shared" si="9"/>
        <v>235</v>
      </c>
      <c r="K36" s="21"/>
    </row>
    <row r="37" spans="1:11" x14ac:dyDescent="0.25">
      <c r="A37" s="2"/>
      <c r="B37" s="10"/>
      <c r="C37" s="4"/>
      <c r="D37" s="2"/>
      <c r="E37" s="4">
        <v>10.01</v>
      </c>
      <c r="F37" s="20">
        <f t="shared" si="4"/>
        <v>0</v>
      </c>
      <c r="G37" s="16"/>
      <c r="H37" s="8"/>
      <c r="I37" s="21"/>
      <c r="J37" s="21"/>
      <c r="K37" s="21">
        <f t="shared" si="5"/>
        <v>0</v>
      </c>
    </row>
    <row r="38" spans="1:11" x14ac:dyDescent="0.25">
      <c r="A38" s="2"/>
      <c r="B38" s="10"/>
      <c r="C38" s="4"/>
      <c r="D38" s="2"/>
      <c r="E38" s="4">
        <v>4.4400000000000004</v>
      </c>
      <c r="F38" s="20">
        <f t="shared" si="4"/>
        <v>0</v>
      </c>
      <c r="G38" s="16"/>
      <c r="H38" s="8"/>
      <c r="I38" s="21"/>
      <c r="J38" s="21"/>
      <c r="K38" s="21">
        <f t="shared" si="5"/>
        <v>0</v>
      </c>
    </row>
    <row r="39" spans="1:11" x14ac:dyDescent="0.25">
      <c r="A39" s="2"/>
      <c r="B39" s="11"/>
      <c r="C39" s="2"/>
      <c r="D39" s="2"/>
      <c r="E39" s="4">
        <v>85.76</v>
      </c>
      <c r="F39" s="20">
        <f>D39*E39</f>
        <v>0</v>
      </c>
      <c r="G39" s="16"/>
      <c r="H39" s="8"/>
      <c r="I39" s="21"/>
      <c r="J39" s="21"/>
      <c r="K39" s="21">
        <f t="shared" si="5"/>
        <v>0</v>
      </c>
    </row>
    <row r="40" spans="1:11" x14ac:dyDescent="0.25">
      <c r="A40" s="54"/>
      <c r="B40" s="58"/>
      <c r="C40" s="4"/>
      <c r="D40" s="2"/>
      <c r="E40" s="4"/>
      <c r="F40" s="20"/>
      <c r="G40" s="16">
        <v>1</v>
      </c>
      <c r="H40" s="8">
        <v>451.61</v>
      </c>
      <c r="I40" s="49">
        <f t="shared" ref="I40" si="10">G40*H40</f>
        <v>451.61</v>
      </c>
      <c r="J40" s="21">
        <f t="shared" ref="J40" si="11">I40-F40</f>
        <v>451.61</v>
      </c>
      <c r="K40" s="21"/>
    </row>
    <row r="41" spans="1:11" x14ac:dyDescent="0.25">
      <c r="A41" s="54"/>
      <c r="B41" s="58"/>
      <c r="C41" s="4"/>
      <c r="D41" s="2"/>
      <c r="E41" s="4"/>
      <c r="F41" s="20"/>
      <c r="G41" s="16">
        <v>4</v>
      </c>
      <c r="H41" s="8">
        <v>47.95</v>
      </c>
      <c r="I41" s="49">
        <f t="shared" ref="I41:I42" si="12">G41*H41</f>
        <v>191.8</v>
      </c>
      <c r="J41" s="21">
        <f t="shared" ref="J41:J42" si="13">I41-F41</f>
        <v>191.8</v>
      </c>
      <c r="K41" s="21"/>
    </row>
    <row r="42" spans="1:11" x14ac:dyDescent="0.25">
      <c r="A42" s="54"/>
      <c r="B42" s="58"/>
      <c r="C42" s="4"/>
      <c r="D42" s="2"/>
      <c r="E42" s="4"/>
      <c r="F42" s="20"/>
      <c r="G42" s="16">
        <v>6</v>
      </c>
      <c r="H42" s="8">
        <v>31.15</v>
      </c>
      <c r="I42" s="49">
        <f t="shared" si="12"/>
        <v>186.89999999999998</v>
      </c>
      <c r="J42" s="21">
        <f t="shared" si="13"/>
        <v>186.89999999999998</v>
      </c>
      <c r="K42" s="21"/>
    </row>
    <row r="43" spans="1:11" x14ac:dyDescent="0.25">
      <c r="A43" s="34"/>
      <c r="B43" s="32"/>
      <c r="C43" s="4"/>
      <c r="D43" s="2"/>
      <c r="E43" s="4"/>
      <c r="F43" s="20"/>
      <c r="G43" s="16">
        <v>16</v>
      </c>
      <c r="H43" s="8">
        <v>95.96</v>
      </c>
      <c r="I43" s="21">
        <f>G43*H43</f>
        <v>1535.36</v>
      </c>
      <c r="J43" s="21">
        <f>I43</f>
        <v>1535.36</v>
      </c>
      <c r="K43" s="15"/>
    </row>
    <row r="44" spans="1:11" x14ac:dyDescent="0.25">
      <c r="A44" s="34"/>
      <c r="B44" s="32"/>
      <c r="C44" s="4"/>
      <c r="D44" s="2"/>
      <c r="E44" s="4"/>
      <c r="F44" s="20"/>
      <c r="G44" s="16">
        <v>16</v>
      </c>
      <c r="H44" s="8">
        <v>34.47</v>
      </c>
      <c r="I44" s="21">
        <f t="shared" ref="I44:I46" si="14">G44*H44</f>
        <v>551.52</v>
      </c>
      <c r="J44" s="21">
        <f t="shared" ref="J44:J58" si="15">I44</f>
        <v>551.52</v>
      </c>
      <c r="K44" s="15"/>
    </row>
    <row r="45" spans="1:11" x14ac:dyDescent="0.25">
      <c r="A45" s="34"/>
      <c r="B45" s="32"/>
      <c r="C45" s="4"/>
      <c r="D45" s="2"/>
      <c r="E45" s="4"/>
      <c r="F45" s="20"/>
      <c r="G45" s="16">
        <v>2</v>
      </c>
      <c r="H45" s="8">
        <v>116.92</v>
      </c>
      <c r="I45" s="21">
        <f t="shared" ref="I45" si="16">G45*H45</f>
        <v>233.84</v>
      </c>
      <c r="J45" s="21">
        <f t="shared" ref="J45" si="17">I45</f>
        <v>233.84</v>
      </c>
      <c r="K45" s="15"/>
    </row>
    <row r="46" spans="1:11" x14ac:dyDescent="0.25">
      <c r="A46" s="34"/>
      <c r="B46" s="32"/>
      <c r="C46" s="4"/>
      <c r="D46" s="2"/>
      <c r="E46" s="4"/>
      <c r="F46" s="20"/>
      <c r="G46" s="16">
        <v>1</v>
      </c>
      <c r="H46" s="8">
        <v>43.47</v>
      </c>
      <c r="I46" s="21">
        <f t="shared" si="14"/>
        <v>43.47</v>
      </c>
      <c r="J46" s="21">
        <f t="shared" si="15"/>
        <v>43.47</v>
      </c>
      <c r="K46" s="15"/>
    </row>
    <row r="47" spans="1:11" x14ac:dyDescent="0.25">
      <c r="A47" s="34"/>
      <c r="B47" s="32"/>
      <c r="C47" s="4"/>
      <c r="D47" s="2"/>
      <c r="E47" s="4"/>
      <c r="F47" s="20"/>
      <c r="G47" s="16">
        <v>5</v>
      </c>
      <c r="H47" s="8">
        <v>21.77</v>
      </c>
      <c r="I47" s="21">
        <f t="shared" ref="I47" si="18">G47*H47</f>
        <v>108.85</v>
      </c>
      <c r="J47" s="21">
        <f t="shared" si="15"/>
        <v>108.85</v>
      </c>
      <c r="K47" s="15"/>
    </row>
    <row r="48" spans="1:11" x14ac:dyDescent="0.25">
      <c r="A48" s="52"/>
      <c r="B48" s="53"/>
      <c r="C48" s="4"/>
      <c r="D48" s="2"/>
      <c r="E48" s="4"/>
      <c r="F48" s="20"/>
      <c r="G48" s="2">
        <v>5</v>
      </c>
      <c r="H48" s="2">
        <v>2.81</v>
      </c>
      <c r="I48" s="69">
        <f>G48*H48</f>
        <v>14.05</v>
      </c>
      <c r="J48" s="21">
        <f t="shared" si="15"/>
        <v>14.05</v>
      </c>
      <c r="K48" s="15"/>
    </row>
    <row r="49" spans="1:11" x14ac:dyDescent="0.25">
      <c r="A49" s="52"/>
      <c r="B49" s="53"/>
      <c r="C49" s="4"/>
      <c r="D49" s="2"/>
      <c r="E49" s="4"/>
      <c r="F49" s="20"/>
      <c r="G49" s="2">
        <v>4</v>
      </c>
      <c r="H49" s="2">
        <v>6.44</v>
      </c>
      <c r="I49" s="69">
        <f t="shared" ref="I49:I56" si="19">G49*H49</f>
        <v>25.76</v>
      </c>
      <c r="J49" s="21">
        <f t="shared" si="15"/>
        <v>25.76</v>
      </c>
      <c r="K49" s="15"/>
    </row>
    <row r="50" spans="1:11" x14ac:dyDescent="0.25">
      <c r="A50" s="52"/>
      <c r="B50" s="53"/>
      <c r="C50" s="4"/>
      <c r="D50" s="2"/>
      <c r="E50" s="4"/>
      <c r="F50" s="20"/>
      <c r="G50" s="2">
        <v>1</v>
      </c>
      <c r="H50" s="2">
        <v>22.5</v>
      </c>
      <c r="I50" s="69">
        <f t="shared" si="19"/>
        <v>22.5</v>
      </c>
      <c r="J50" s="21">
        <f t="shared" si="15"/>
        <v>22.5</v>
      </c>
      <c r="K50" s="15"/>
    </row>
    <row r="51" spans="1:11" x14ac:dyDescent="0.25">
      <c r="A51" s="52"/>
      <c r="B51" s="53"/>
      <c r="C51" s="4"/>
      <c r="D51" s="2"/>
      <c r="E51" s="4"/>
      <c r="F51" s="20"/>
      <c r="G51" s="2">
        <v>3</v>
      </c>
      <c r="H51" s="2">
        <v>12.01</v>
      </c>
      <c r="I51" s="69">
        <f t="shared" si="19"/>
        <v>36.03</v>
      </c>
      <c r="J51" s="21">
        <f t="shared" si="15"/>
        <v>36.03</v>
      </c>
      <c r="K51" s="15"/>
    </row>
    <row r="52" spans="1:11" x14ac:dyDescent="0.25">
      <c r="A52" s="33"/>
      <c r="B52" s="32"/>
      <c r="C52" s="4"/>
      <c r="D52" s="2"/>
      <c r="E52" s="4"/>
      <c r="F52" s="20"/>
      <c r="G52" s="16">
        <v>15</v>
      </c>
      <c r="H52" s="51">
        <v>13.86</v>
      </c>
      <c r="I52" s="21">
        <f t="shared" si="19"/>
        <v>207.89999999999998</v>
      </c>
      <c r="J52" s="21">
        <f t="shared" si="15"/>
        <v>207.89999999999998</v>
      </c>
      <c r="K52" s="15"/>
    </row>
    <row r="53" spans="1:11" x14ac:dyDescent="0.25">
      <c r="A53" s="33"/>
      <c r="B53" s="32"/>
      <c r="C53" s="4"/>
      <c r="D53" s="2"/>
      <c r="E53" s="4"/>
      <c r="F53" s="20"/>
      <c r="G53" s="16">
        <v>3</v>
      </c>
      <c r="H53" s="51">
        <v>60</v>
      </c>
      <c r="I53" s="21">
        <f t="shared" si="19"/>
        <v>180</v>
      </c>
      <c r="J53" s="21">
        <f t="shared" si="15"/>
        <v>180</v>
      </c>
      <c r="K53" s="15"/>
    </row>
    <row r="54" spans="1:11" x14ac:dyDescent="0.25">
      <c r="A54" s="33"/>
      <c r="B54" s="32"/>
      <c r="C54" s="4"/>
      <c r="D54" s="2"/>
      <c r="E54" s="4"/>
      <c r="F54" s="20"/>
      <c r="G54" s="16">
        <v>2</v>
      </c>
      <c r="H54" s="51">
        <v>70</v>
      </c>
      <c r="I54" s="21">
        <f t="shared" si="19"/>
        <v>140</v>
      </c>
      <c r="J54" s="21">
        <f t="shared" si="15"/>
        <v>140</v>
      </c>
      <c r="K54" s="15"/>
    </row>
    <row r="55" spans="1:11" x14ac:dyDescent="0.25">
      <c r="A55" s="33"/>
      <c r="B55" s="32"/>
      <c r="C55" s="4"/>
      <c r="D55" s="2"/>
      <c r="E55" s="4"/>
      <c r="F55" s="20"/>
      <c r="G55" s="16">
        <v>4</v>
      </c>
      <c r="H55" s="51">
        <v>25</v>
      </c>
      <c r="I55" s="21">
        <f t="shared" si="19"/>
        <v>100</v>
      </c>
      <c r="J55" s="21">
        <f t="shared" si="15"/>
        <v>100</v>
      </c>
      <c r="K55" s="15"/>
    </row>
    <row r="56" spans="1:11" x14ac:dyDescent="0.25">
      <c r="A56" s="33"/>
      <c r="B56" s="32"/>
      <c r="C56" s="4"/>
      <c r="D56" s="2"/>
      <c r="E56" s="4"/>
      <c r="F56" s="20"/>
      <c r="G56" s="16">
        <v>2</v>
      </c>
      <c r="H56" s="51">
        <v>65</v>
      </c>
      <c r="I56" s="21">
        <f t="shared" si="19"/>
        <v>130</v>
      </c>
      <c r="J56" s="21">
        <f t="shared" si="15"/>
        <v>130</v>
      </c>
      <c r="K56" s="15"/>
    </row>
    <row r="57" spans="1:11" x14ac:dyDescent="0.25">
      <c r="A57" s="33"/>
      <c r="B57" s="32"/>
      <c r="C57" s="4"/>
      <c r="D57" s="2"/>
      <c r="E57" s="4"/>
      <c r="F57" s="20"/>
      <c r="G57" s="16">
        <v>1</v>
      </c>
      <c r="H57" s="51">
        <v>85</v>
      </c>
      <c r="I57" s="21">
        <f t="shared" ref="I57" si="20">G57*H57</f>
        <v>85</v>
      </c>
      <c r="J57" s="21">
        <f t="shared" ref="J57" si="21">I57</f>
        <v>85</v>
      </c>
      <c r="K57" s="15"/>
    </row>
    <row r="58" spans="1:11" x14ac:dyDescent="0.25">
      <c r="A58" s="33"/>
      <c r="B58" s="32"/>
      <c r="C58" s="4"/>
      <c r="D58" s="2"/>
      <c r="E58" s="4"/>
      <c r="F58" s="20"/>
      <c r="G58" s="16">
        <v>3</v>
      </c>
      <c r="H58" s="61">
        <v>30</v>
      </c>
      <c r="I58" s="21">
        <f>G58*H58</f>
        <v>90</v>
      </c>
      <c r="J58" s="21">
        <f t="shared" si="15"/>
        <v>90</v>
      </c>
      <c r="K58" s="15"/>
    </row>
    <row r="59" spans="1:11" x14ac:dyDescent="0.25">
      <c r="A59" s="2"/>
      <c r="B59" s="32"/>
      <c r="C59" s="4"/>
      <c r="D59" s="2"/>
      <c r="E59" s="4"/>
      <c r="F59" s="20"/>
      <c r="G59" s="16">
        <v>1</v>
      </c>
      <c r="H59" s="8">
        <v>100</v>
      </c>
      <c r="I59" s="21">
        <f>G59*H59</f>
        <v>100</v>
      </c>
      <c r="J59" s="21">
        <f>I59</f>
        <v>100</v>
      </c>
      <c r="K59" s="15"/>
    </row>
    <row r="60" spans="1:11" x14ac:dyDescent="0.25">
      <c r="A60" s="2"/>
      <c r="B60" s="11"/>
      <c r="C60" s="4"/>
      <c r="D60" s="2"/>
      <c r="E60" s="4"/>
      <c r="F60" s="20"/>
      <c r="G60" s="16">
        <v>1</v>
      </c>
      <c r="H60" s="4">
        <v>609.66</v>
      </c>
      <c r="I60" s="21">
        <f>G60*H60</f>
        <v>609.66</v>
      </c>
      <c r="J60" s="21">
        <f t="shared" ref="J60" si="22">I60</f>
        <v>609.66</v>
      </c>
      <c r="K60" s="15"/>
    </row>
    <row r="61" spans="1:11" x14ac:dyDescent="0.25">
      <c r="A61" s="2"/>
      <c r="B61" s="32"/>
      <c r="C61" s="4"/>
      <c r="D61" s="2"/>
      <c r="E61" s="4"/>
      <c r="F61" s="20"/>
      <c r="G61" s="16">
        <v>1</v>
      </c>
      <c r="H61" s="8">
        <v>241.13</v>
      </c>
      <c r="I61" s="21">
        <f t="shared" ref="I61" si="23">G61*H61</f>
        <v>241.13</v>
      </c>
      <c r="J61" s="21">
        <f t="shared" ref="J61" si="24">I61</f>
        <v>241.13</v>
      </c>
      <c r="K61" s="15"/>
    </row>
    <row r="62" spans="1:11" ht="25.5" customHeight="1" x14ac:dyDescent="0.25">
      <c r="A62" s="77" t="s">
        <v>12</v>
      </c>
      <c r="B62" s="77"/>
      <c r="C62" s="77"/>
      <c r="D62" s="77"/>
      <c r="E62" s="77"/>
      <c r="F62" s="19">
        <f>SUM(F4:F61)</f>
        <v>0</v>
      </c>
      <c r="G62" s="83"/>
      <c r="H62" s="84"/>
      <c r="I62" s="19">
        <f>SUM(I4:I61)</f>
        <v>14241.999999999998</v>
      </c>
      <c r="J62" s="19">
        <f>SUM(J4:J61)</f>
        <v>14241.999999999998</v>
      </c>
      <c r="K62" s="19">
        <f>SUM(K4:K61)</f>
        <v>0</v>
      </c>
    </row>
    <row r="63" spans="1:11" ht="25.5" customHeight="1" x14ac:dyDescent="0.25">
      <c r="A63" s="77"/>
      <c r="B63" s="77"/>
      <c r="C63" s="77"/>
      <c r="D63" s="77"/>
      <c r="E63" s="77"/>
      <c r="F63" s="77"/>
      <c r="G63" s="77"/>
      <c r="H63" s="77"/>
      <c r="I63" s="77"/>
      <c r="J63" s="95">
        <f>J62+K62</f>
        <v>14241.999999999998</v>
      </c>
      <c r="K63" s="96"/>
    </row>
    <row r="64" spans="1:11" ht="30.75" customHeight="1" x14ac:dyDescent="0.25">
      <c r="A64" s="82" t="s">
        <v>13</v>
      </c>
      <c r="B64" s="82"/>
      <c r="C64" s="82"/>
      <c r="D64" s="17"/>
      <c r="E64" s="17"/>
      <c r="F64" s="19"/>
      <c r="G64" s="16"/>
      <c r="H64" s="8"/>
      <c r="I64" s="21"/>
      <c r="J64" s="21"/>
      <c r="K64" s="15"/>
    </row>
    <row r="65" spans="1:11" x14ac:dyDescent="0.25">
      <c r="A65" s="2">
        <v>1</v>
      </c>
      <c r="B65" s="3" t="s">
        <v>14</v>
      </c>
      <c r="C65" s="4" t="s">
        <v>32</v>
      </c>
      <c r="D65" s="4">
        <v>100</v>
      </c>
      <c r="E65" s="4">
        <v>28.35</v>
      </c>
      <c r="F65" s="20">
        <f>ROUND(D65*E65,2)</f>
        <v>2835</v>
      </c>
      <c r="G65" s="16"/>
      <c r="H65" s="8"/>
      <c r="I65" s="21"/>
      <c r="J65" s="21"/>
      <c r="K65" s="21">
        <f>J65-F65</f>
        <v>-2835</v>
      </c>
    </row>
    <row r="66" spans="1:11" ht="15" x14ac:dyDescent="0.25">
      <c r="A66" s="8" t="s">
        <v>15</v>
      </c>
      <c r="B66" s="6" t="s">
        <v>16</v>
      </c>
      <c r="C66" s="8" t="s">
        <v>10</v>
      </c>
      <c r="D66" s="8">
        <v>8.0644799999999996</v>
      </c>
      <c r="E66" s="8">
        <v>125</v>
      </c>
      <c r="F66" s="21">
        <v>1008.06</v>
      </c>
      <c r="G66" s="16"/>
      <c r="H66" s="8"/>
      <c r="I66" s="21"/>
      <c r="J66" s="21"/>
      <c r="K66" s="21">
        <f>J66-F66</f>
        <v>-1008.06</v>
      </c>
    </row>
    <row r="67" spans="1:11" x14ac:dyDescent="0.25">
      <c r="A67" s="77" t="s">
        <v>17</v>
      </c>
      <c r="B67" s="77"/>
      <c r="C67" s="77"/>
      <c r="D67" s="77"/>
      <c r="E67" s="77"/>
      <c r="F67" s="19">
        <f>SUM(F65:F66)</f>
        <v>3843.06</v>
      </c>
      <c r="G67" s="83"/>
      <c r="H67" s="84"/>
      <c r="I67" s="19">
        <f>SUM(I65:I66)</f>
        <v>0</v>
      </c>
      <c r="J67" s="40">
        <f>SUM(J65:J66)</f>
        <v>0</v>
      </c>
      <c r="K67" s="40">
        <f>SUM(K65:K66)</f>
        <v>-3843.06</v>
      </c>
    </row>
    <row r="68" spans="1:11" ht="18.75" customHeight="1" x14ac:dyDescent="0.25">
      <c r="A68" s="77"/>
      <c r="B68" s="77"/>
      <c r="C68" s="77"/>
      <c r="D68" s="77"/>
      <c r="E68" s="77"/>
      <c r="F68" s="77"/>
      <c r="G68" s="77"/>
      <c r="H68" s="77"/>
      <c r="I68" s="77"/>
      <c r="J68" s="95">
        <f>J67+K67</f>
        <v>-3843.06</v>
      </c>
      <c r="K68" s="96"/>
    </row>
    <row r="69" spans="1:11" ht="12.75" customHeight="1" x14ac:dyDescent="0.25">
      <c r="A69" s="82" t="s">
        <v>18</v>
      </c>
      <c r="B69" s="82"/>
      <c r="C69" s="82"/>
      <c r="D69" s="17"/>
      <c r="E69" s="17"/>
      <c r="F69" s="19"/>
      <c r="G69" s="16"/>
      <c r="H69" s="8"/>
      <c r="I69" s="21"/>
      <c r="J69" s="21"/>
      <c r="K69" s="15"/>
    </row>
    <row r="70" spans="1:11" ht="38.25" x14ac:dyDescent="0.25">
      <c r="A70" s="8" t="s">
        <v>19</v>
      </c>
      <c r="B70" s="6" t="s">
        <v>20</v>
      </c>
      <c r="C70" s="8" t="s">
        <v>47</v>
      </c>
      <c r="D70" s="8">
        <v>30</v>
      </c>
      <c r="E70" s="8">
        <v>92.3</v>
      </c>
      <c r="F70" s="21">
        <v>2768.96</v>
      </c>
      <c r="G70" s="16"/>
      <c r="H70" s="8"/>
      <c r="I70" s="21"/>
      <c r="J70" s="21"/>
      <c r="K70" s="21">
        <f>I70-F70</f>
        <v>-2768.96</v>
      </c>
    </row>
    <row r="71" spans="1:11" x14ac:dyDescent="0.25">
      <c r="A71" s="2">
        <v>2</v>
      </c>
      <c r="B71" s="10" t="s">
        <v>21</v>
      </c>
      <c r="C71" s="4" t="s">
        <v>32</v>
      </c>
      <c r="D71" s="2">
        <v>20</v>
      </c>
      <c r="E71" s="4">
        <v>79.84</v>
      </c>
      <c r="F71" s="20">
        <f t="shared" ref="F71:F87" si="25">ROUND(D71*E71,2)</f>
        <v>1596.8</v>
      </c>
      <c r="G71" s="16"/>
      <c r="H71" s="8"/>
      <c r="I71" s="21"/>
      <c r="J71" s="21"/>
      <c r="K71" s="21">
        <f t="shared" ref="K71:K90" si="26">I71-F71</f>
        <v>-1596.8</v>
      </c>
    </row>
    <row r="72" spans="1:11" x14ac:dyDescent="0.25">
      <c r="A72" s="2"/>
      <c r="B72" s="10"/>
      <c r="C72" s="4"/>
      <c r="D72" s="2"/>
      <c r="E72" s="4"/>
      <c r="F72" s="20"/>
      <c r="G72" s="16"/>
      <c r="H72" s="8"/>
      <c r="I72" s="21"/>
      <c r="J72" s="21"/>
      <c r="K72" s="21">
        <f t="shared" si="26"/>
        <v>0</v>
      </c>
    </row>
    <row r="73" spans="1:11" x14ac:dyDescent="0.25">
      <c r="A73" s="2"/>
      <c r="B73" s="10"/>
      <c r="C73" s="4"/>
      <c r="D73" s="2"/>
      <c r="E73" s="4"/>
      <c r="F73" s="20"/>
      <c r="G73" s="16"/>
      <c r="H73" s="8"/>
      <c r="I73" s="21"/>
      <c r="J73" s="21"/>
      <c r="K73" s="21">
        <f t="shared" si="26"/>
        <v>0</v>
      </c>
    </row>
    <row r="74" spans="1:11" x14ac:dyDescent="0.25">
      <c r="A74" s="2"/>
      <c r="B74" s="10"/>
      <c r="C74" s="4"/>
      <c r="D74" s="2"/>
      <c r="E74" s="4"/>
      <c r="F74" s="20"/>
      <c r="G74" s="16"/>
      <c r="H74" s="8"/>
      <c r="I74" s="21"/>
      <c r="J74" s="21"/>
      <c r="K74" s="21">
        <f t="shared" si="26"/>
        <v>0</v>
      </c>
    </row>
    <row r="75" spans="1:11" x14ac:dyDescent="0.25">
      <c r="A75" s="2"/>
      <c r="B75" s="10"/>
      <c r="C75" s="4"/>
      <c r="D75" s="2"/>
      <c r="E75" s="4"/>
      <c r="F75" s="20"/>
      <c r="G75" s="16"/>
      <c r="H75" s="8"/>
      <c r="I75" s="21"/>
      <c r="J75" s="21"/>
      <c r="K75" s="21">
        <f t="shared" si="26"/>
        <v>0</v>
      </c>
    </row>
    <row r="76" spans="1:11" x14ac:dyDescent="0.25">
      <c r="A76" s="2"/>
      <c r="B76" s="10"/>
      <c r="C76" s="4"/>
      <c r="D76" s="2"/>
      <c r="E76" s="4"/>
      <c r="F76" s="20"/>
      <c r="G76" s="16"/>
      <c r="H76" s="8"/>
      <c r="I76" s="21"/>
      <c r="J76" s="21"/>
      <c r="K76" s="21">
        <f t="shared" si="26"/>
        <v>0</v>
      </c>
    </row>
    <row r="77" spans="1:11" x14ac:dyDescent="0.25">
      <c r="A77" s="2"/>
      <c r="B77" s="10"/>
      <c r="C77" s="4"/>
      <c r="D77" s="2"/>
      <c r="E77" s="4"/>
      <c r="F77" s="20"/>
      <c r="G77" s="16"/>
      <c r="H77" s="8"/>
      <c r="I77" s="21"/>
      <c r="J77" s="21"/>
      <c r="K77" s="21">
        <f t="shared" si="26"/>
        <v>0</v>
      </c>
    </row>
    <row r="78" spans="1:11" x14ac:dyDescent="0.25">
      <c r="A78" s="2"/>
      <c r="B78" s="10"/>
      <c r="C78" s="4"/>
      <c r="D78" s="2"/>
      <c r="E78" s="4"/>
      <c r="F78" s="20"/>
      <c r="G78" s="16"/>
      <c r="H78" s="8"/>
      <c r="I78" s="21"/>
      <c r="J78" s="21"/>
      <c r="K78" s="21">
        <f t="shared" si="26"/>
        <v>0</v>
      </c>
    </row>
    <row r="79" spans="1:11" x14ac:dyDescent="0.25">
      <c r="A79" s="2"/>
      <c r="B79" s="10"/>
      <c r="C79" s="4"/>
      <c r="D79" s="2"/>
      <c r="E79" s="4"/>
      <c r="F79" s="20"/>
      <c r="G79" s="16"/>
      <c r="H79" s="8"/>
      <c r="I79" s="21"/>
      <c r="J79" s="21"/>
      <c r="K79" s="21">
        <f t="shared" si="26"/>
        <v>0</v>
      </c>
    </row>
    <row r="80" spans="1:11" x14ac:dyDescent="0.25">
      <c r="A80" s="2"/>
      <c r="B80" s="10"/>
      <c r="C80" s="4"/>
      <c r="D80" s="2"/>
      <c r="E80" s="4"/>
      <c r="F80" s="20"/>
      <c r="G80" s="16"/>
      <c r="H80" s="8"/>
      <c r="I80" s="21"/>
      <c r="J80" s="21"/>
      <c r="K80" s="21">
        <f t="shared" si="26"/>
        <v>0</v>
      </c>
    </row>
    <row r="81" spans="1:11" x14ac:dyDescent="0.25">
      <c r="A81" s="2"/>
      <c r="B81" s="10"/>
      <c r="C81" s="4"/>
      <c r="D81" s="2"/>
      <c r="E81" s="4"/>
      <c r="F81" s="20"/>
      <c r="G81" s="16"/>
      <c r="H81" s="8"/>
      <c r="I81" s="21"/>
      <c r="J81" s="21"/>
      <c r="K81" s="21">
        <f t="shared" si="26"/>
        <v>0</v>
      </c>
    </row>
    <row r="82" spans="1:11" x14ac:dyDescent="0.25">
      <c r="A82" s="2"/>
      <c r="B82" s="10"/>
      <c r="C82" s="4"/>
      <c r="D82" s="2"/>
      <c r="E82" s="4"/>
      <c r="F82" s="20"/>
      <c r="G82" s="16"/>
      <c r="H82" s="8"/>
      <c r="I82" s="21"/>
      <c r="J82" s="21"/>
      <c r="K82" s="21">
        <f t="shared" si="26"/>
        <v>0</v>
      </c>
    </row>
    <row r="83" spans="1:11" x14ac:dyDescent="0.25">
      <c r="A83" s="2"/>
      <c r="B83" s="10"/>
      <c r="C83" s="4"/>
      <c r="D83" s="2"/>
      <c r="E83" s="4"/>
      <c r="F83" s="20"/>
      <c r="G83" s="16"/>
      <c r="H83" s="8"/>
      <c r="I83" s="21"/>
      <c r="J83" s="21"/>
      <c r="K83" s="21">
        <f t="shared" si="26"/>
        <v>0</v>
      </c>
    </row>
    <row r="84" spans="1:11" x14ac:dyDescent="0.25">
      <c r="A84" s="2"/>
      <c r="B84" s="10"/>
      <c r="C84" s="4"/>
      <c r="D84" s="2"/>
      <c r="E84" s="4"/>
      <c r="F84" s="20"/>
      <c r="G84" s="16"/>
      <c r="H84" s="8"/>
      <c r="I84" s="21"/>
      <c r="J84" s="21"/>
      <c r="K84" s="21">
        <f t="shared" si="26"/>
        <v>0</v>
      </c>
    </row>
    <row r="85" spans="1:11" x14ac:dyDescent="0.25">
      <c r="A85" s="2"/>
      <c r="B85" s="10"/>
      <c r="C85" s="4"/>
      <c r="D85" s="2"/>
      <c r="E85" s="4"/>
      <c r="F85" s="20"/>
      <c r="G85" s="16"/>
      <c r="H85" s="8"/>
      <c r="I85" s="21"/>
      <c r="J85" s="21"/>
      <c r="K85" s="21">
        <f t="shared" si="26"/>
        <v>0</v>
      </c>
    </row>
    <row r="86" spans="1:11" x14ac:dyDescent="0.25">
      <c r="A86" s="2"/>
      <c r="B86" s="10"/>
      <c r="C86" s="4"/>
      <c r="D86" s="2"/>
      <c r="E86" s="4"/>
      <c r="F86" s="20"/>
      <c r="G86" s="16"/>
      <c r="H86" s="8"/>
      <c r="I86" s="21"/>
      <c r="J86" s="21"/>
      <c r="K86" s="21">
        <f t="shared" si="26"/>
        <v>0</v>
      </c>
    </row>
    <row r="87" spans="1:11" x14ac:dyDescent="0.25">
      <c r="A87" s="2"/>
      <c r="B87" s="10"/>
      <c r="C87" s="4"/>
      <c r="D87" s="2"/>
      <c r="E87" s="4"/>
      <c r="F87" s="20"/>
      <c r="G87" s="16"/>
      <c r="H87" s="8"/>
      <c r="I87" s="21"/>
      <c r="J87" s="21"/>
      <c r="K87" s="21">
        <f t="shared" si="26"/>
        <v>0</v>
      </c>
    </row>
    <row r="88" spans="1:11" x14ac:dyDescent="0.25">
      <c r="A88" s="2"/>
      <c r="B88" s="3"/>
      <c r="C88" s="4"/>
      <c r="D88" s="4"/>
      <c r="E88" s="4"/>
      <c r="F88" s="20"/>
      <c r="G88" s="16"/>
      <c r="H88" s="8"/>
      <c r="I88" s="21"/>
      <c r="J88" s="21"/>
      <c r="K88" s="21">
        <f t="shared" si="26"/>
        <v>0</v>
      </c>
    </row>
    <row r="89" spans="1:11" x14ac:dyDescent="0.25">
      <c r="A89" s="2"/>
      <c r="B89" s="3"/>
      <c r="C89" s="4"/>
      <c r="D89" s="4"/>
      <c r="E89" s="4"/>
      <c r="F89" s="20"/>
      <c r="G89" s="16"/>
      <c r="H89" s="8"/>
      <c r="I89" s="21"/>
      <c r="J89" s="21"/>
      <c r="K89" s="21">
        <f t="shared" si="26"/>
        <v>0</v>
      </c>
    </row>
    <row r="90" spans="1:11" x14ac:dyDescent="0.25">
      <c r="A90" s="17"/>
      <c r="B90" s="11"/>
      <c r="C90" s="17"/>
      <c r="D90" s="27"/>
      <c r="E90" s="4"/>
      <c r="F90" s="20"/>
      <c r="G90" s="16"/>
      <c r="H90" s="8"/>
      <c r="I90" s="21"/>
      <c r="J90" s="21"/>
      <c r="K90" s="21">
        <f t="shared" si="26"/>
        <v>0</v>
      </c>
    </row>
    <row r="91" spans="1:11" x14ac:dyDescent="0.25">
      <c r="A91" s="77" t="s">
        <v>24</v>
      </c>
      <c r="B91" s="77"/>
      <c r="C91" s="77"/>
      <c r="D91" s="77"/>
      <c r="E91" s="77"/>
      <c r="F91" s="19">
        <f>SUM(F70:F90)</f>
        <v>4365.76</v>
      </c>
      <c r="G91" s="83"/>
      <c r="H91" s="84"/>
      <c r="I91" s="19">
        <f>SUM(I70:I90)</f>
        <v>0</v>
      </c>
      <c r="J91" s="28">
        <f>SUM(J70:J90)</f>
        <v>0</v>
      </c>
      <c r="K91" s="28">
        <f>SUM(K70:K90)</f>
        <v>-4365.76</v>
      </c>
    </row>
    <row r="92" spans="1:11" ht="17.25" customHeight="1" x14ac:dyDescent="0.25">
      <c r="A92" s="77"/>
      <c r="B92" s="77"/>
      <c r="C92" s="77"/>
      <c r="D92" s="77"/>
      <c r="E92" s="77"/>
      <c r="F92" s="77"/>
      <c r="G92" s="77"/>
      <c r="H92" s="77"/>
      <c r="I92" s="77"/>
      <c r="J92" s="97">
        <f>J91+K91</f>
        <v>-4365.76</v>
      </c>
      <c r="K92" s="94"/>
    </row>
    <row r="93" spans="1:11" ht="26.25" customHeight="1" x14ac:dyDescent="0.25">
      <c r="A93" s="82" t="s">
        <v>6</v>
      </c>
      <c r="B93" s="82"/>
      <c r="C93" s="82"/>
      <c r="D93" s="17"/>
      <c r="E93" s="17"/>
      <c r="F93" s="18"/>
      <c r="G93" s="16"/>
      <c r="H93" s="8"/>
      <c r="I93" s="21"/>
      <c r="J93" s="21"/>
      <c r="K93" s="15"/>
    </row>
    <row r="94" spans="1:11" x14ac:dyDescent="0.25">
      <c r="A94" s="2">
        <v>1</v>
      </c>
      <c r="B94" s="3" t="s">
        <v>7</v>
      </c>
      <c r="C94" s="4" t="s">
        <v>31</v>
      </c>
      <c r="D94" s="14">
        <v>1</v>
      </c>
      <c r="E94" s="4">
        <v>322.58064516129031</v>
      </c>
      <c r="F94" s="20">
        <f>D94*E94</f>
        <v>322.58064516129031</v>
      </c>
      <c r="G94" s="16"/>
      <c r="H94" s="8"/>
      <c r="I94" s="21"/>
      <c r="J94" s="21"/>
      <c r="K94" s="21">
        <f>I94-F94</f>
        <v>-322.58064516129031</v>
      </c>
    </row>
    <row r="95" spans="1:11" x14ac:dyDescent="0.25">
      <c r="A95" s="2"/>
      <c r="B95" s="3"/>
      <c r="C95" s="4"/>
      <c r="D95" s="14"/>
      <c r="E95" s="4"/>
      <c r="F95" s="20"/>
      <c r="G95" s="16"/>
      <c r="H95" s="8"/>
      <c r="I95" s="21"/>
      <c r="J95" s="21"/>
      <c r="K95" s="21">
        <f>I95-F95</f>
        <v>0</v>
      </c>
    </row>
    <row r="96" spans="1:11" x14ac:dyDescent="0.25">
      <c r="A96" s="2"/>
      <c r="B96" s="3"/>
      <c r="C96" s="4"/>
      <c r="D96" s="14"/>
      <c r="E96" s="4"/>
      <c r="F96" s="20"/>
      <c r="G96" s="16">
        <v>1</v>
      </c>
      <c r="H96" s="8">
        <v>3372</v>
      </c>
      <c r="I96" s="21">
        <f>G96*H96</f>
        <v>3372</v>
      </c>
      <c r="J96" s="21">
        <f>I96-F96</f>
        <v>3372</v>
      </c>
      <c r="K96" s="15"/>
    </row>
    <row r="97" spans="1:11" x14ac:dyDescent="0.25">
      <c r="A97" s="2"/>
      <c r="B97" s="3"/>
      <c r="C97" s="4"/>
      <c r="D97" s="14"/>
      <c r="E97" s="4"/>
      <c r="F97" s="20"/>
      <c r="G97" s="16">
        <v>30</v>
      </c>
      <c r="H97" s="8">
        <v>28.2</v>
      </c>
      <c r="I97" s="21">
        <f t="shared" ref="I97:I102" si="27">G97*H97</f>
        <v>846</v>
      </c>
      <c r="J97" s="21"/>
      <c r="K97" s="21">
        <f>I97-F97</f>
        <v>846</v>
      </c>
    </row>
    <row r="98" spans="1:11" x14ac:dyDescent="0.25">
      <c r="A98" s="2"/>
      <c r="B98" s="24"/>
      <c r="C98" s="4"/>
      <c r="D98" s="14"/>
      <c r="E98" s="4"/>
      <c r="F98" s="20"/>
      <c r="G98" s="25">
        <v>30</v>
      </c>
      <c r="H98" s="8">
        <v>8</v>
      </c>
      <c r="I98" s="21">
        <f t="shared" si="27"/>
        <v>240</v>
      </c>
      <c r="J98" s="21">
        <f>I98-F98</f>
        <v>240</v>
      </c>
      <c r="K98" s="15"/>
    </row>
    <row r="99" spans="1:11" x14ac:dyDescent="0.25">
      <c r="A99" s="2"/>
      <c r="B99" s="3"/>
      <c r="C99" s="4"/>
      <c r="D99" s="14"/>
      <c r="E99" s="4"/>
      <c r="F99" s="20"/>
      <c r="G99" s="16"/>
      <c r="H99" s="8"/>
      <c r="I99" s="21"/>
      <c r="J99" s="21"/>
      <c r="K99" s="21">
        <f>I99-F99</f>
        <v>0</v>
      </c>
    </row>
    <row r="100" spans="1:11" x14ac:dyDescent="0.25">
      <c r="A100" s="2"/>
      <c r="B100" s="5"/>
      <c r="C100" s="4"/>
      <c r="D100" s="14"/>
      <c r="E100" s="4"/>
      <c r="F100" s="20"/>
      <c r="G100" s="25"/>
      <c r="H100" s="8"/>
      <c r="I100" s="21"/>
      <c r="J100" s="1"/>
      <c r="K100" s="21">
        <f>I100-F100</f>
        <v>0</v>
      </c>
    </row>
    <row r="101" spans="1:11" x14ac:dyDescent="0.25">
      <c r="A101" s="2"/>
      <c r="B101" s="5"/>
      <c r="C101" s="4"/>
      <c r="D101" s="14"/>
      <c r="E101" s="4"/>
      <c r="F101" s="20"/>
      <c r="G101" s="25">
        <v>6</v>
      </c>
      <c r="H101" s="8">
        <v>170</v>
      </c>
      <c r="I101" s="21">
        <f t="shared" si="27"/>
        <v>1020</v>
      </c>
      <c r="J101" s="21">
        <f t="shared" ref="J101:J102" si="28">I101-F101</f>
        <v>1020</v>
      </c>
      <c r="K101" s="15"/>
    </row>
    <row r="102" spans="1:11" x14ac:dyDescent="0.25">
      <c r="A102" s="2"/>
      <c r="B102" s="5"/>
      <c r="C102" s="4"/>
      <c r="D102" s="14"/>
      <c r="E102" s="4"/>
      <c r="F102" s="20"/>
      <c r="G102" s="25">
        <v>1</v>
      </c>
      <c r="H102" s="8">
        <v>210</v>
      </c>
      <c r="I102" s="21">
        <f t="shared" si="27"/>
        <v>210</v>
      </c>
      <c r="J102" s="21">
        <f t="shared" si="28"/>
        <v>210</v>
      </c>
      <c r="K102" s="15"/>
    </row>
    <row r="103" spans="1:11" x14ac:dyDescent="0.25">
      <c r="A103" s="2"/>
      <c r="B103" s="3"/>
      <c r="C103" s="4"/>
      <c r="D103" s="14"/>
      <c r="E103" s="4"/>
      <c r="F103" s="20"/>
      <c r="G103" s="16"/>
      <c r="H103" s="8"/>
      <c r="I103" s="21"/>
      <c r="J103" s="21"/>
      <c r="K103" s="21">
        <f t="shared" ref="K103:K109" si="29">I103-F103</f>
        <v>0</v>
      </c>
    </row>
    <row r="104" spans="1:11" x14ac:dyDescent="0.25">
      <c r="A104" s="2"/>
      <c r="B104" s="3"/>
      <c r="C104" s="4"/>
      <c r="D104" s="14"/>
      <c r="E104" s="4"/>
      <c r="F104" s="20"/>
      <c r="G104" s="16"/>
      <c r="H104" s="8"/>
      <c r="I104" s="21"/>
      <c r="J104" s="21"/>
      <c r="K104" s="21">
        <f t="shared" si="29"/>
        <v>0</v>
      </c>
    </row>
    <row r="105" spans="1:11" ht="17.25" customHeight="1" x14ac:dyDescent="0.25">
      <c r="A105" s="2"/>
      <c r="B105" s="5"/>
      <c r="C105" s="70"/>
      <c r="D105" s="14"/>
      <c r="E105" s="4"/>
      <c r="F105" s="20"/>
      <c r="G105" s="16">
        <v>1</v>
      </c>
      <c r="H105" s="4">
        <v>5645</v>
      </c>
      <c r="I105" s="21">
        <f t="shared" ref="I105:I106" si="30">G105*H105</f>
        <v>5645</v>
      </c>
      <c r="J105" s="21">
        <f>I105-F105</f>
        <v>5645</v>
      </c>
      <c r="K105" s="15"/>
    </row>
    <row r="106" spans="1:11" x14ac:dyDescent="0.25">
      <c r="A106" s="2"/>
      <c r="B106" s="3"/>
      <c r="C106" s="70"/>
      <c r="D106" s="14"/>
      <c r="E106" s="4"/>
      <c r="F106" s="20"/>
      <c r="G106" s="16">
        <v>1</v>
      </c>
      <c r="H106" s="8">
        <v>600</v>
      </c>
      <c r="I106" s="21">
        <f t="shared" si="30"/>
        <v>600</v>
      </c>
      <c r="J106" s="21"/>
      <c r="K106" s="21">
        <f t="shared" si="29"/>
        <v>600</v>
      </c>
    </row>
    <row r="107" spans="1:11" x14ac:dyDescent="0.25">
      <c r="A107" s="7"/>
      <c r="B107" s="6"/>
      <c r="C107" s="7"/>
      <c r="D107" s="8"/>
      <c r="E107" s="8"/>
      <c r="F107" s="21"/>
      <c r="G107" s="16"/>
      <c r="H107" s="8"/>
      <c r="I107" s="21"/>
      <c r="J107" s="21"/>
      <c r="K107" s="21">
        <f t="shared" si="29"/>
        <v>0</v>
      </c>
    </row>
    <row r="108" spans="1:11" x14ac:dyDescent="0.25">
      <c r="A108" s="7"/>
      <c r="B108" s="6"/>
      <c r="C108" s="7"/>
      <c r="D108" s="8"/>
      <c r="E108" s="8"/>
      <c r="F108" s="21"/>
      <c r="G108" s="16"/>
      <c r="H108" s="8"/>
      <c r="I108" s="21"/>
      <c r="J108" s="21"/>
      <c r="K108" s="21">
        <f t="shared" si="29"/>
        <v>0</v>
      </c>
    </row>
    <row r="109" spans="1:11" x14ac:dyDescent="0.25">
      <c r="A109" s="2"/>
      <c r="B109" s="3"/>
      <c r="C109" s="4"/>
      <c r="D109" s="14"/>
      <c r="E109" s="4"/>
      <c r="F109" s="20"/>
      <c r="G109" s="16"/>
      <c r="H109" s="8"/>
      <c r="I109" s="21"/>
      <c r="J109" s="21"/>
      <c r="K109" s="21">
        <f t="shared" si="29"/>
        <v>0</v>
      </c>
    </row>
    <row r="110" spans="1:11" ht="27.75" customHeight="1" x14ac:dyDescent="0.25">
      <c r="A110" s="77" t="s">
        <v>8</v>
      </c>
      <c r="B110" s="77"/>
      <c r="C110" s="77"/>
      <c r="D110" s="77"/>
      <c r="E110" s="77"/>
      <c r="F110" s="19">
        <f>SUM(F94:F109)</f>
        <v>322.58064516129031</v>
      </c>
      <c r="G110" s="83"/>
      <c r="H110" s="84"/>
      <c r="I110" s="40">
        <f>SUM(I96:I109)</f>
        <v>11933</v>
      </c>
      <c r="J110" s="19">
        <f>SUM(J94:J109)</f>
        <v>10487</v>
      </c>
      <c r="K110" s="19">
        <f>SUM(K94:K109)</f>
        <v>1123.4193548387098</v>
      </c>
    </row>
    <row r="111" spans="1:11" ht="15" customHeight="1" x14ac:dyDescent="0.25">
      <c r="A111" s="77"/>
      <c r="B111" s="77"/>
      <c r="C111" s="77"/>
      <c r="D111" s="77"/>
      <c r="E111" s="77"/>
      <c r="F111" s="77"/>
      <c r="G111" s="77"/>
      <c r="H111" s="77"/>
      <c r="I111" s="77"/>
      <c r="J111" s="95">
        <f>J110+K110</f>
        <v>11610.41935483871</v>
      </c>
      <c r="K111" s="96"/>
    </row>
    <row r="112" spans="1:11" ht="18" customHeight="1" x14ac:dyDescent="0.25">
      <c r="A112" s="82" t="s">
        <v>9</v>
      </c>
      <c r="B112" s="82"/>
      <c r="C112" s="82"/>
      <c r="D112" s="17"/>
      <c r="E112" s="17"/>
      <c r="F112" s="19"/>
      <c r="G112" s="16"/>
      <c r="H112" s="8"/>
      <c r="I112" s="21"/>
      <c r="J112" s="21"/>
      <c r="K112" s="15"/>
    </row>
    <row r="113" spans="1:11" x14ac:dyDescent="0.25">
      <c r="A113" s="8"/>
      <c r="B113" s="6"/>
      <c r="C113" s="8"/>
      <c r="D113" s="8"/>
      <c r="E113" s="8"/>
      <c r="F113" s="21"/>
      <c r="G113" s="16"/>
      <c r="H113" s="8"/>
      <c r="I113" s="21"/>
      <c r="J113" s="21"/>
      <c r="K113" s="21">
        <f>I113-F113</f>
        <v>0</v>
      </c>
    </row>
    <row r="114" spans="1:11" x14ac:dyDescent="0.25">
      <c r="A114" s="56"/>
      <c r="B114" s="57"/>
      <c r="C114" s="8"/>
      <c r="D114" s="8"/>
      <c r="E114" s="8"/>
      <c r="F114" s="21"/>
      <c r="G114" s="48">
        <v>1</v>
      </c>
      <c r="H114" s="55">
        <v>392</v>
      </c>
      <c r="I114" s="21">
        <f>G114*H114</f>
        <v>392</v>
      </c>
      <c r="J114" s="21">
        <f>I114-F114</f>
        <v>392</v>
      </c>
      <c r="K114" s="21"/>
    </row>
    <row r="115" spans="1:11" x14ac:dyDescent="0.25">
      <c r="A115" s="56"/>
      <c r="B115" s="60"/>
      <c r="C115" s="4"/>
      <c r="D115" s="38"/>
      <c r="E115" s="63"/>
      <c r="F115" s="64"/>
      <c r="G115" s="48">
        <v>1</v>
      </c>
      <c r="H115" s="55">
        <v>1169</v>
      </c>
      <c r="I115" s="21">
        <f>G115*H115</f>
        <v>1169</v>
      </c>
      <c r="J115" s="21">
        <f>I115-F115</f>
        <v>1169</v>
      </c>
      <c r="K115" s="21"/>
    </row>
    <row r="116" spans="1:11" ht="18" customHeight="1" x14ac:dyDescent="0.25">
      <c r="A116" s="81" t="s">
        <v>11</v>
      </c>
      <c r="B116" s="81"/>
      <c r="C116" s="81"/>
      <c r="D116" s="81"/>
      <c r="E116" s="81"/>
      <c r="F116" s="42">
        <f>SUM(F113)</f>
        <v>0</v>
      </c>
      <c r="G116" s="79"/>
      <c r="H116" s="80"/>
      <c r="I116" s="40">
        <f>SUM(I113:I115)</f>
        <v>1561</v>
      </c>
      <c r="J116" s="40">
        <f t="shared" ref="J116:K116" si="31">SUM(J113:J115)</f>
        <v>1561</v>
      </c>
      <c r="K116" s="40">
        <f t="shared" si="31"/>
        <v>0</v>
      </c>
    </row>
    <row r="117" spans="1:11" ht="25.5" customHeight="1" x14ac:dyDescent="0.25">
      <c r="A117" s="81"/>
      <c r="B117" s="81"/>
      <c r="C117" s="81"/>
      <c r="D117" s="81"/>
      <c r="E117" s="81"/>
      <c r="F117" s="81"/>
      <c r="G117" s="81"/>
      <c r="H117" s="81"/>
      <c r="I117" s="81"/>
      <c r="J117" s="95">
        <f>J116+K116</f>
        <v>1561</v>
      </c>
      <c r="K117" s="96"/>
    </row>
    <row r="118" spans="1:11" ht="12.75" customHeight="1" x14ac:dyDescent="0.25">
      <c r="A118" s="85" t="s">
        <v>33</v>
      </c>
      <c r="B118" s="86"/>
      <c r="C118" s="87"/>
      <c r="D118" s="17"/>
      <c r="E118" s="17"/>
      <c r="F118" s="19"/>
      <c r="G118" s="16"/>
      <c r="H118" s="8"/>
      <c r="I118" s="21"/>
      <c r="J118" s="21"/>
      <c r="K118" s="15"/>
    </row>
    <row r="119" spans="1:11" x14ac:dyDescent="0.25">
      <c r="A119" s="37"/>
      <c r="B119" s="44"/>
      <c r="C119" s="37"/>
      <c r="D119" s="17"/>
      <c r="E119" s="17"/>
      <c r="F119" s="19"/>
      <c r="G119" s="8">
        <v>100</v>
      </c>
      <c r="H119" s="8">
        <v>130</v>
      </c>
      <c r="I119" s="21">
        <f>G119*H119</f>
        <v>13000</v>
      </c>
      <c r="J119" s="21">
        <f>I119-F119</f>
        <v>13000</v>
      </c>
      <c r="K119" s="21"/>
    </row>
    <row r="120" spans="1:11" x14ac:dyDescent="0.25">
      <c r="A120" s="27"/>
      <c r="B120" s="11"/>
      <c r="C120" s="27"/>
      <c r="D120" s="45"/>
      <c r="E120" s="45"/>
      <c r="F120" s="46"/>
      <c r="G120" s="8">
        <v>12</v>
      </c>
      <c r="H120" s="8">
        <v>158.9</v>
      </c>
      <c r="I120" s="21">
        <f t="shared" ref="I120:I123" si="32">G120*H120</f>
        <v>1906.8000000000002</v>
      </c>
      <c r="J120" s="21">
        <f t="shared" ref="J120:J148" si="33">I120-F120</f>
        <v>1906.8000000000002</v>
      </c>
      <c r="K120" s="21"/>
    </row>
    <row r="121" spans="1:11" x14ac:dyDescent="0.25">
      <c r="A121" s="43"/>
      <c r="B121" s="44"/>
      <c r="C121" s="37"/>
      <c r="D121" s="17"/>
      <c r="E121" s="17"/>
      <c r="F121" s="19"/>
      <c r="G121" s="8">
        <v>36</v>
      </c>
      <c r="H121" s="8">
        <v>24</v>
      </c>
      <c r="I121" s="21">
        <f t="shared" si="32"/>
        <v>864</v>
      </c>
      <c r="J121" s="21">
        <f t="shared" si="33"/>
        <v>864</v>
      </c>
      <c r="K121" s="21"/>
    </row>
    <row r="122" spans="1:11" x14ac:dyDescent="0.25">
      <c r="A122" s="43"/>
      <c r="B122" s="44"/>
      <c r="C122" s="37"/>
      <c r="D122" s="17"/>
      <c r="E122" s="17"/>
      <c r="F122" s="19"/>
      <c r="G122" s="8">
        <v>131</v>
      </c>
      <c r="H122" s="8">
        <v>15.3</v>
      </c>
      <c r="I122" s="21">
        <f t="shared" si="32"/>
        <v>2004.3000000000002</v>
      </c>
      <c r="J122" s="21">
        <f t="shared" si="33"/>
        <v>2004.3000000000002</v>
      </c>
      <c r="K122" s="21"/>
    </row>
    <row r="123" spans="1:11" ht="18" customHeight="1" x14ac:dyDescent="0.25">
      <c r="A123" s="43"/>
      <c r="B123" s="44"/>
      <c r="C123" s="37"/>
      <c r="D123" s="17"/>
      <c r="E123" s="17"/>
      <c r="F123" s="19"/>
      <c r="G123" s="8">
        <v>152</v>
      </c>
      <c r="H123" s="8">
        <v>37.299999999999997</v>
      </c>
      <c r="I123" s="21">
        <f t="shared" si="32"/>
        <v>5669.5999999999995</v>
      </c>
      <c r="J123" s="21">
        <f t="shared" si="33"/>
        <v>5669.5999999999995</v>
      </c>
      <c r="K123" s="21"/>
    </row>
    <row r="124" spans="1:11" x14ac:dyDescent="0.25">
      <c r="A124" s="43"/>
      <c r="B124" s="44"/>
      <c r="C124" s="37"/>
      <c r="D124" s="17"/>
      <c r="E124" s="17"/>
      <c r="F124" s="19"/>
      <c r="G124" s="8">
        <v>91</v>
      </c>
      <c r="H124" s="8">
        <v>25</v>
      </c>
      <c r="I124" s="21">
        <f>G124*H124</f>
        <v>2275</v>
      </c>
      <c r="J124" s="21">
        <f t="shared" si="33"/>
        <v>2275</v>
      </c>
      <c r="K124" s="21"/>
    </row>
    <row r="125" spans="1:11" ht="17.25" customHeight="1" x14ac:dyDescent="0.25">
      <c r="A125" s="35"/>
      <c r="B125" s="11"/>
      <c r="C125" s="16"/>
      <c r="D125" s="17"/>
      <c r="E125" s="17"/>
      <c r="F125" s="19"/>
      <c r="G125" s="16">
        <v>1</v>
      </c>
      <c r="H125" s="8">
        <v>366</v>
      </c>
      <c r="I125" s="21">
        <f>G125*H125</f>
        <v>366</v>
      </c>
      <c r="J125" s="21">
        <f t="shared" si="33"/>
        <v>366</v>
      </c>
      <c r="K125" s="21"/>
    </row>
    <row r="126" spans="1:11" x14ac:dyDescent="0.25">
      <c r="A126" s="35"/>
      <c r="B126" s="24"/>
      <c r="C126" s="16"/>
      <c r="D126" s="17"/>
      <c r="E126" s="17"/>
      <c r="F126" s="19"/>
      <c r="G126" s="16">
        <v>2</v>
      </c>
      <c r="H126" s="8">
        <v>475</v>
      </c>
      <c r="I126" s="21">
        <f>G126*H126</f>
        <v>950</v>
      </c>
      <c r="J126" s="21">
        <f t="shared" si="33"/>
        <v>950</v>
      </c>
      <c r="K126" s="21"/>
    </row>
    <row r="127" spans="1:11" x14ac:dyDescent="0.25">
      <c r="A127" s="35"/>
      <c r="B127" s="24"/>
      <c r="C127" s="16"/>
      <c r="D127" s="17"/>
      <c r="E127" s="17"/>
      <c r="F127" s="19"/>
      <c r="G127" s="30">
        <v>2</v>
      </c>
      <c r="H127" s="31">
        <v>750</v>
      </c>
      <c r="I127" s="21">
        <f t="shared" ref="I127:I136" si="34">G127*H127</f>
        <v>1500</v>
      </c>
      <c r="J127" s="21">
        <f t="shared" si="33"/>
        <v>1500</v>
      </c>
      <c r="K127" s="21"/>
    </row>
    <row r="128" spans="1:11" x14ac:dyDescent="0.25">
      <c r="A128" s="35"/>
      <c r="B128" s="24"/>
      <c r="C128" s="16"/>
      <c r="D128" s="17"/>
      <c r="E128" s="17"/>
      <c r="F128" s="19"/>
      <c r="G128" s="30">
        <v>2</v>
      </c>
      <c r="H128" s="31">
        <v>400</v>
      </c>
      <c r="I128" s="21">
        <f t="shared" si="34"/>
        <v>800</v>
      </c>
      <c r="J128" s="21">
        <f t="shared" si="33"/>
        <v>800</v>
      </c>
      <c r="K128" s="21"/>
    </row>
    <row r="129" spans="1:12" x14ac:dyDescent="0.25">
      <c r="A129" s="35"/>
      <c r="B129" s="24"/>
      <c r="C129" s="16"/>
      <c r="D129" s="17"/>
      <c r="E129" s="17"/>
      <c r="F129" s="19"/>
      <c r="G129" s="30">
        <v>2</v>
      </c>
      <c r="H129" s="31">
        <v>700</v>
      </c>
      <c r="I129" s="21">
        <f t="shared" si="34"/>
        <v>1400</v>
      </c>
      <c r="J129" s="21">
        <f t="shared" si="33"/>
        <v>1400</v>
      </c>
      <c r="K129" s="21"/>
    </row>
    <row r="130" spans="1:12" x14ac:dyDescent="0.25">
      <c r="A130" s="30"/>
      <c r="B130" s="29"/>
      <c r="C130" s="16"/>
      <c r="D130" s="15"/>
      <c r="E130" s="15"/>
      <c r="F130" s="19"/>
      <c r="G130" s="30">
        <v>2</v>
      </c>
      <c r="H130" s="31">
        <v>362.5</v>
      </c>
      <c r="I130" s="21">
        <f t="shared" si="34"/>
        <v>725</v>
      </c>
      <c r="J130" s="21">
        <f t="shared" si="33"/>
        <v>725</v>
      </c>
      <c r="K130" s="21"/>
    </row>
    <row r="131" spans="1:12" x14ac:dyDescent="0.25">
      <c r="A131" s="30"/>
      <c r="B131" s="29"/>
      <c r="C131" s="16"/>
      <c r="D131" s="15"/>
      <c r="E131" s="15"/>
      <c r="F131" s="19"/>
      <c r="G131" s="30">
        <v>2</v>
      </c>
      <c r="H131" s="31">
        <v>322.5</v>
      </c>
      <c r="I131" s="21">
        <f t="shared" si="34"/>
        <v>645</v>
      </c>
      <c r="J131" s="21">
        <f t="shared" si="33"/>
        <v>645</v>
      </c>
      <c r="K131" s="21"/>
    </row>
    <row r="132" spans="1:12" x14ac:dyDescent="0.25">
      <c r="A132" s="30"/>
      <c r="B132" s="29"/>
      <c r="C132" s="16"/>
      <c r="D132" s="15"/>
      <c r="E132" s="15"/>
      <c r="F132" s="19"/>
      <c r="G132" s="30">
        <v>2</v>
      </c>
      <c r="H132" s="31">
        <v>120</v>
      </c>
      <c r="I132" s="21">
        <f t="shared" si="34"/>
        <v>240</v>
      </c>
      <c r="J132" s="21">
        <f t="shared" si="33"/>
        <v>240</v>
      </c>
      <c r="K132" s="21"/>
    </row>
    <row r="133" spans="1:12" x14ac:dyDescent="0.25">
      <c r="A133" s="30"/>
      <c r="B133" s="29"/>
      <c r="C133" s="16"/>
      <c r="D133" s="15"/>
      <c r="E133" s="15"/>
      <c r="F133" s="19"/>
      <c r="G133" s="30">
        <v>13</v>
      </c>
      <c r="H133" s="31">
        <v>6.05</v>
      </c>
      <c r="I133" s="21">
        <f t="shared" si="34"/>
        <v>78.649999999999991</v>
      </c>
      <c r="J133" s="21">
        <f t="shared" si="33"/>
        <v>78.649999999999991</v>
      </c>
      <c r="K133" s="21"/>
    </row>
    <row r="134" spans="1:12" x14ac:dyDescent="0.25">
      <c r="A134" s="37"/>
      <c r="B134" s="44"/>
      <c r="C134" s="37"/>
      <c r="D134" s="17"/>
      <c r="E134" s="17"/>
      <c r="F134" s="19"/>
      <c r="G134" s="16">
        <v>50</v>
      </c>
      <c r="H134" s="8">
        <v>6</v>
      </c>
      <c r="I134" s="21">
        <f t="shared" si="34"/>
        <v>300</v>
      </c>
      <c r="J134" s="21">
        <f t="shared" si="33"/>
        <v>300</v>
      </c>
      <c r="K134" s="15"/>
    </row>
    <row r="135" spans="1:12" x14ac:dyDescent="0.25">
      <c r="A135" s="37"/>
      <c r="B135" s="44"/>
      <c r="C135" s="37"/>
      <c r="D135" s="17"/>
      <c r="E135" s="17"/>
      <c r="F135" s="19"/>
      <c r="G135" s="8">
        <v>166</v>
      </c>
      <c r="H135" s="8">
        <v>12.3</v>
      </c>
      <c r="I135" s="21">
        <f t="shared" si="34"/>
        <v>2041.8000000000002</v>
      </c>
      <c r="J135" s="21">
        <f t="shared" si="33"/>
        <v>2041.8000000000002</v>
      </c>
      <c r="K135" s="15"/>
    </row>
    <row r="136" spans="1:12" x14ac:dyDescent="0.25">
      <c r="A136" s="37"/>
      <c r="B136" s="32"/>
      <c r="C136" s="62"/>
      <c r="D136" s="17"/>
      <c r="E136" s="17"/>
      <c r="F136" s="19"/>
      <c r="G136" s="30">
        <v>1</v>
      </c>
      <c r="H136" s="8">
        <v>856</v>
      </c>
      <c r="I136" s="21">
        <f t="shared" si="34"/>
        <v>856</v>
      </c>
      <c r="J136" s="21">
        <f t="shared" si="33"/>
        <v>856</v>
      </c>
      <c r="K136" s="15"/>
    </row>
    <row r="137" spans="1:12" x14ac:dyDescent="0.25">
      <c r="A137" s="35"/>
      <c r="B137" s="24"/>
      <c r="C137" s="12"/>
      <c r="D137" s="17"/>
      <c r="E137" s="17"/>
      <c r="F137" s="19"/>
      <c r="G137" s="16">
        <v>1</v>
      </c>
      <c r="H137" s="8">
        <v>3560</v>
      </c>
      <c r="I137" s="21">
        <f>G137*H137</f>
        <v>3560</v>
      </c>
      <c r="J137" s="21">
        <f t="shared" si="33"/>
        <v>3560</v>
      </c>
      <c r="K137" s="21"/>
    </row>
    <row r="138" spans="1:12" x14ac:dyDescent="0.25">
      <c r="A138" s="7"/>
      <c r="B138" s="6"/>
      <c r="C138" s="27"/>
      <c r="D138" s="17"/>
      <c r="E138" s="17"/>
      <c r="F138" s="19"/>
      <c r="G138" s="16">
        <v>1</v>
      </c>
      <c r="H138" s="8">
        <v>7523</v>
      </c>
      <c r="I138" s="21">
        <f t="shared" ref="I138:I139" si="35">G138*H138</f>
        <v>7523</v>
      </c>
      <c r="J138" s="21">
        <f t="shared" si="33"/>
        <v>7523</v>
      </c>
      <c r="K138" s="21"/>
    </row>
    <row r="139" spans="1:12" x14ac:dyDescent="0.25">
      <c r="A139" s="7"/>
      <c r="B139" s="6"/>
      <c r="C139" s="27"/>
      <c r="D139" s="17"/>
      <c r="E139" s="17"/>
      <c r="F139" s="19"/>
      <c r="G139" s="16">
        <v>1</v>
      </c>
      <c r="H139" s="8">
        <v>180</v>
      </c>
      <c r="I139" s="21">
        <f t="shared" si="35"/>
        <v>180</v>
      </c>
      <c r="J139" s="21">
        <f t="shared" si="33"/>
        <v>180</v>
      </c>
      <c r="K139" s="21"/>
    </row>
    <row r="140" spans="1:12" x14ac:dyDescent="0.25">
      <c r="A140" s="7"/>
      <c r="B140" s="6"/>
      <c r="C140" s="27"/>
      <c r="D140" s="17"/>
      <c r="E140" s="17"/>
      <c r="F140" s="19"/>
      <c r="G140" s="16">
        <v>1</v>
      </c>
      <c r="H140" s="8">
        <v>10053.870000000001</v>
      </c>
      <c r="I140" s="21">
        <f>G140*H140</f>
        <v>10053.870000000001</v>
      </c>
      <c r="J140" s="21">
        <f t="shared" si="33"/>
        <v>10053.870000000001</v>
      </c>
      <c r="K140" s="21"/>
      <c r="L140" s="41"/>
    </row>
    <row r="141" spans="1:12" x14ac:dyDescent="0.25">
      <c r="A141" s="7"/>
      <c r="B141" s="60"/>
      <c r="C141" s="27"/>
      <c r="D141" s="17"/>
      <c r="E141" s="17"/>
      <c r="F141" s="19"/>
      <c r="G141" s="16">
        <v>3</v>
      </c>
      <c r="H141" s="8">
        <v>92.34</v>
      </c>
      <c r="I141" s="21">
        <f>G141*H141</f>
        <v>277.02</v>
      </c>
      <c r="J141" s="21">
        <f t="shared" si="33"/>
        <v>277.02</v>
      </c>
      <c r="K141" s="21"/>
    </row>
    <row r="142" spans="1:12" x14ac:dyDescent="0.25">
      <c r="A142" s="35"/>
      <c r="B142" s="24"/>
      <c r="C142" s="27"/>
      <c r="D142" s="17"/>
      <c r="E142" s="17"/>
      <c r="F142" s="19"/>
      <c r="G142" s="30">
        <v>1</v>
      </c>
      <c r="H142" s="31">
        <v>380</v>
      </c>
      <c r="I142" s="21">
        <f>G142*H142</f>
        <v>380</v>
      </c>
      <c r="J142" s="21">
        <f t="shared" si="33"/>
        <v>380</v>
      </c>
      <c r="K142" s="21"/>
    </row>
    <row r="143" spans="1:12" x14ac:dyDescent="0.25">
      <c r="A143" s="35"/>
      <c r="B143" s="24"/>
      <c r="C143" s="27"/>
      <c r="D143" s="17"/>
      <c r="E143" s="17"/>
      <c r="F143" s="19"/>
      <c r="G143" s="30">
        <v>1</v>
      </c>
      <c r="H143" s="31">
        <v>125</v>
      </c>
      <c r="I143" s="21">
        <f t="shared" ref="I143:I148" si="36">G143*H143</f>
        <v>125</v>
      </c>
      <c r="J143" s="21">
        <f t="shared" si="33"/>
        <v>125</v>
      </c>
      <c r="K143" s="21"/>
    </row>
    <row r="144" spans="1:12" x14ac:dyDescent="0.25">
      <c r="A144" s="35"/>
      <c r="B144" s="24"/>
      <c r="C144" s="27"/>
      <c r="D144" s="17"/>
      <c r="E144" s="17"/>
      <c r="F144" s="19"/>
      <c r="G144" s="30">
        <v>3</v>
      </c>
      <c r="H144" s="31">
        <v>110</v>
      </c>
      <c r="I144" s="21">
        <f t="shared" si="36"/>
        <v>330</v>
      </c>
      <c r="J144" s="21">
        <f t="shared" si="33"/>
        <v>330</v>
      </c>
      <c r="K144" s="21"/>
    </row>
    <row r="145" spans="1:12" x14ac:dyDescent="0.25">
      <c r="A145" s="35"/>
      <c r="B145" s="26"/>
      <c r="C145" s="27"/>
      <c r="D145" s="17"/>
      <c r="E145" s="17"/>
      <c r="F145" s="19"/>
      <c r="G145" s="16">
        <v>1</v>
      </c>
      <c r="H145" s="31">
        <v>210</v>
      </c>
      <c r="I145" s="21">
        <f t="shared" si="36"/>
        <v>210</v>
      </c>
      <c r="J145" s="21">
        <f t="shared" si="33"/>
        <v>210</v>
      </c>
      <c r="K145" s="21"/>
    </row>
    <row r="146" spans="1:12" x14ac:dyDescent="0.25">
      <c r="A146" s="35"/>
      <c r="B146" s="24"/>
      <c r="C146" s="27"/>
      <c r="D146" s="17"/>
      <c r="E146" s="17"/>
      <c r="F146" s="19"/>
      <c r="G146" s="16">
        <v>1</v>
      </c>
      <c r="H146" s="31">
        <v>550</v>
      </c>
      <c r="I146" s="21">
        <f t="shared" si="36"/>
        <v>550</v>
      </c>
      <c r="J146" s="21">
        <f t="shared" si="33"/>
        <v>550</v>
      </c>
      <c r="K146" s="21"/>
    </row>
    <row r="147" spans="1:12" x14ac:dyDescent="0.25">
      <c r="A147" s="37"/>
      <c r="B147" s="60"/>
      <c r="C147" s="27"/>
      <c r="D147" s="17"/>
      <c r="E147" s="17"/>
      <c r="F147" s="19"/>
      <c r="G147" s="8">
        <v>423</v>
      </c>
      <c r="H147" s="8">
        <v>29.9</v>
      </c>
      <c r="I147" s="21">
        <f t="shared" si="36"/>
        <v>12647.699999999999</v>
      </c>
      <c r="J147" s="21">
        <f t="shared" si="33"/>
        <v>12647.699999999999</v>
      </c>
      <c r="K147" s="15"/>
    </row>
    <row r="148" spans="1:12" x14ac:dyDescent="0.25">
      <c r="A148" s="30"/>
      <c r="B148" s="71"/>
      <c r="C148" s="27"/>
      <c r="D148" s="17"/>
      <c r="E148" s="17"/>
      <c r="F148" s="19"/>
      <c r="G148" s="16">
        <v>177</v>
      </c>
      <c r="H148" s="8">
        <v>2.1</v>
      </c>
      <c r="I148" s="21">
        <f t="shared" si="36"/>
        <v>371.7</v>
      </c>
      <c r="J148" s="21">
        <f t="shared" si="33"/>
        <v>371.7</v>
      </c>
      <c r="K148" s="15"/>
    </row>
    <row r="149" spans="1:12" x14ac:dyDescent="0.25">
      <c r="A149" s="77" t="s">
        <v>34</v>
      </c>
      <c r="B149" s="77"/>
      <c r="C149" s="77"/>
      <c r="D149" s="77"/>
      <c r="E149" s="77"/>
      <c r="F149" s="19">
        <f>SUM(F138:F148)</f>
        <v>0</v>
      </c>
      <c r="G149" s="83"/>
      <c r="H149" s="84"/>
      <c r="I149" s="19">
        <f>SUM(I119:I148)</f>
        <v>71830.44</v>
      </c>
      <c r="J149" s="19">
        <f>SUM(J119:J148)</f>
        <v>71830.44</v>
      </c>
      <c r="K149" s="19">
        <f>SUM(K119:K148)</f>
        <v>0</v>
      </c>
      <c r="L149" s="41"/>
    </row>
    <row r="150" spans="1:12" ht="25.5" customHeight="1" x14ac:dyDescent="0.25">
      <c r="A150" s="77"/>
      <c r="B150" s="77"/>
      <c r="C150" s="77"/>
      <c r="D150" s="77"/>
      <c r="E150" s="77"/>
      <c r="F150" s="77"/>
      <c r="G150" s="77"/>
      <c r="H150" s="77"/>
      <c r="I150" s="77"/>
      <c r="J150" s="95">
        <f>J149+K149</f>
        <v>71830.44</v>
      </c>
      <c r="K150" s="96"/>
    </row>
    <row r="151" spans="1:12" x14ac:dyDescent="0.25">
      <c r="A151" s="76" t="s">
        <v>25</v>
      </c>
      <c r="B151" s="76"/>
      <c r="C151" s="76"/>
      <c r="D151" s="76"/>
      <c r="E151" s="76"/>
      <c r="F151" s="28">
        <f>F149+F116+F110+F91+F67+F62</f>
        <v>8531.4006451612913</v>
      </c>
      <c r="G151" s="74"/>
      <c r="H151" s="74"/>
      <c r="I151" s="28">
        <f>I149+I116+I110+I91+I67+I62</f>
        <v>99566.44</v>
      </c>
      <c r="J151" s="28">
        <f>J149+J116+J110+J91+J67+J62</f>
        <v>98120.44</v>
      </c>
      <c r="K151" s="28">
        <f>K149+K116+K110+K91+K67+K62</f>
        <v>-7085.4006451612904</v>
      </c>
    </row>
    <row r="152" spans="1:12" x14ac:dyDescent="0.25">
      <c r="J152" s="95">
        <f>J151+K151</f>
        <v>91035.039354838707</v>
      </c>
      <c r="K152" s="96"/>
    </row>
    <row r="153" spans="1:12" x14ac:dyDescent="0.25">
      <c r="J153" s="22"/>
      <c r="K153" s="12"/>
    </row>
    <row r="154" spans="1:12" ht="22.5" customHeight="1" x14ac:dyDescent="0.25">
      <c r="A154" s="75" t="s">
        <v>43</v>
      </c>
      <c r="B154" s="75"/>
      <c r="C154" s="75"/>
      <c r="D154" s="75"/>
      <c r="E154" s="75"/>
      <c r="F154" s="75"/>
      <c r="G154" s="75"/>
      <c r="H154" s="78" t="s">
        <v>41</v>
      </c>
      <c r="I154" s="78"/>
      <c r="J154" s="73" t="s">
        <v>42</v>
      </c>
      <c r="K154" s="73"/>
    </row>
    <row r="155" spans="1:12" ht="27" customHeight="1" x14ac:dyDescent="0.25">
      <c r="A155" s="99">
        <v>1</v>
      </c>
      <c r="B155" s="100" t="s">
        <v>36</v>
      </c>
      <c r="C155" s="100"/>
      <c r="D155" s="100"/>
      <c r="E155" s="100"/>
      <c r="F155" s="100"/>
      <c r="G155" s="100"/>
      <c r="H155" s="101">
        <v>2768.96</v>
      </c>
      <c r="I155" s="101"/>
      <c r="J155" s="101">
        <f>I62</f>
        <v>14241.999999999998</v>
      </c>
      <c r="K155" s="102"/>
    </row>
    <row r="156" spans="1:12" ht="22.5" customHeight="1" x14ac:dyDescent="0.25">
      <c r="A156" s="99">
        <v>9</v>
      </c>
      <c r="B156" s="100" t="s">
        <v>37</v>
      </c>
      <c r="C156" s="100"/>
      <c r="D156" s="100"/>
      <c r="E156" s="100"/>
      <c r="F156" s="100"/>
      <c r="G156" s="100"/>
      <c r="H156" s="101">
        <v>3843.06</v>
      </c>
      <c r="I156" s="101"/>
      <c r="J156" s="101">
        <f>I67</f>
        <v>0</v>
      </c>
      <c r="K156" s="102"/>
    </row>
    <row r="157" spans="1:12" ht="21.75" customHeight="1" x14ac:dyDescent="0.25">
      <c r="A157" s="99">
        <v>14</v>
      </c>
      <c r="B157" s="100" t="s">
        <v>38</v>
      </c>
      <c r="C157" s="100"/>
      <c r="D157" s="100"/>
      <c r="E157" s="100"/>
      <c r="F157" s="100"/>
      <c r="G157" s="100"/>
      <c r="H157" s="101">
        <v>50144.71</v>
      </c>
      <c r="I157" s="101"/>
      <c r="J157" s="101">
        <f>I91</f>
        <v>0</v>
      </c>
      <c r="K157" s="102"/>
    </row>
    <row r="158" spans="1:12" ht="32.25" customHeight="1" x14ac:dyDescent="0.25">
      <c r="A158" s="99">
        <v>24</v>
      </c>
      <c r="B158" s="100" t="s">
        <v>39</v>
      </c>
      <c r="C158" s="100"/>
      <c r="D158" s="100"/>
      <c r="E158" s="100"/>
      <c r="F158" s="100"/>
      <c r="G158" s="100"/>
      <c r="H158" s="101">
        <v>31093.46</v>
      </c>
      <c r="I158" s="101"/>
      <c r="J158" s="101">
        <f>I110</f>
        <v>11933</v>
      </c>
      <c r="K158" s="102"/>
    </row>
    <row r="159" spans="1:12" ht="25.5" customHeight="1" x14ac:dyDescent="0.25">
      <c r="A159" s="99">
        <v>29</v>
      </c>
      <c r="B159" s="100" t="s">
        <v>35</v>
      </c>
      <c r="C159" s="100"/>
      <c r="D159" s="100"/>
      <c r="E159" s="100"/>
      <c r="F159" s="100"/>
      <c r="G159" s="100"/>
      <c r="H159" s="101">
        <v>11716.25</v>
      </c>
      <c r="I159" s="101"/>
      <c r="J159" s="101">
        <f>I116</f>
        <v>1561</v>
      </c>
      <c r="K159" s="102"/>
    </row>
    <row r="160" spans="1:12" ht="27.75" customHeight="1" x14ac:dyDescent="0.25">
      <c r="A160" s="99">
        <v>35</v>
      </c>
      <c r="B160" s="100" t="s">
        <v>40</v>
      </c>
      <c r="C160" s="100"/>
      <c r="D160" s="100"/>
      <c r="E160" s="100"/>
      <c r="F160" s="100"/>
      <c r="G160" s="100"/>
      <c r="H160" s="101"/>
      <c r="I160" s="101"/>
      <c r="J160" s="101">
        <f>I149</f>
        <v>71830.44</v>
      </c>
      <c r="K160" s="102"/>
    </row>
    <row r="161" spans="1:11" x14ac:dyDescent="0.25">
      <c r="A161" s="76" t="s">
        <v>5</v>
      </c>
      <c r="B161" s="76"/>
      <c r="C161" s="76"/>
      <c r="D161" s="76"/>
      <c r="E161" s="76"/>
      <c r="F161" s="76"/>
      <c r="G161" s="76"/>
      <c r="H161" s="95">
        <f>SUM(H155:H160)</f>
        <v>99566.44</v>
      </c>
      <c r="I161" s="95"/>
      <c r="J161" s="95">
        <f>SUM(J155:J160)</f>
        <v>99566.44</v>
      </c>
      <c r="K161" s="95"/>
    </row>
    <row r="162" spans="1:11" x14ac:dyDescent="0.25">
      <c r="J162" s="98"/>
      <c r="K162" s="98"/>
    </row>
    <row r="163" spans="1:11" x14ac:dyDescent="0.25">
      <c r="J163" s="98"/>
      <c r="K163" s="98"/>
    </row>
    <row r="164" spans="1:11" x14ac:dyDescent="0.25">
      <c r="J164" s="98"/>
      <c r="K164" s="98"/>
    </row>
    <row r="165" spans="1:11" x14ac:dyDescent="0.25">
      <c r="J165" s="98"/>
      <c r="K165" s="98"/>
    </row>
    <row r="167" spans="1:11" x14ac:dyDescent="0.25">
      <c r="K167" s="41"/>
    </row>
    <row r="169" spans="1:11" x14ac:dyDescent="0.25">
      <c r="K169" s="41"/>
    </row>
  </sheetData>
  <mergeCells count="67">
    <mergeCell ref="J165:K165"/>
    <mergeCell ref="H161:I161"/>
    <mergeCell ref="J161:K161"/>
    <mergeCell ref="H158:I158"/>
    <mergeCell ref="J163:K163"/>
    <mergeCell ref="J160:K160"/>
    <mergeCell ref="J162:K162"/>
    <mergeCell ref="J159:K159"/>
    <mergeCell ref="J158:K158"/>
    <mergeCell ref="J164:K164"/>
    <mergeCell ref="J1:K1"/>
    <mergeCell ref="J152:K152"/>
    <mergeCell ref="J111:K111"/>
    <mergeCell ref="J92:K92"/>
    <mergeCell ref="J68:K68"/>
    <mergeCell ref="J63:K63"/>
    <mergeCell ref="J117:K117"/>
    <mergeCell ref="J150:K150"/>
    <mergeCell ref="A63:I63"/>
    <mergeCell ref="A3:C3"/>
    <mergeCell ref="A62:E62"/>
    <mergeCell ref="A161:G161"/>
    <mergeCell ref="B158:G158"/>
    <mergeCell ref="B159:G159"/>
    <mergeCell ref="B160:G160"/>
    <mergeCell ref="A117:I117"/>
    <mergeCell ref="A150:I150"/>
    <mergeCell ref="A112:C112"/>
    <mergeCell ref="A64:C64"/>
    <mergeCell ref="A67:E67"/>
    <mergeCell ref="A69:C69"/>
    <mergeCell ref="A91:E91"/>
    <mergeCell ref="A68:I68"/>
    <mergeCell ref="G1:I1"/>
    <mergeCell ref="G62:H62"/>
    <mergeCell ref="A1:A2"/>
    <mergeCell ref="B1:B2"/>
    <mergeCell ref="C1:C2"/>
    <mergeCell ref="D1:F1"/>
    <mergeCell ref="G67:H67"/>
    <mergeCell ref="G91:H91"/>
    <mergeCell ref="A92:I92"/>
    <mergeCell ref="G110:H110"/>
    <mergeCell ref="A110:E110"/>
    <mergeCell ref="A111:I111"/>
    <mergeCell ref="A116:E116"/>
    <mergeCell ref="A93:C93"/>
    <mergeCell ref="G149:H149"/>
    <mergeCell ref="A118:C118"/>
    <mergeCell ref="A151:E151"/>
    <mergeCell ref="A149:E149"/>
    <mergeCell ref="G151:H151"/>
    <mergeCell ref="H154:I154"/>
    <mergeCell ref="G116:H116"/>
    <mergeCell ref="J154:K154"/>
    <mergeCell ref="J155:K155"/>
    <mergeCell ref="B157:G157"/>
    <mergeCell ref="H159:I159"/>
    <mergeCell ref="H160:I160"/>
    <mergeCell ref="B155:G155"/>
    <mergeCell ref="B156:G156"/>
    <mergeCell ref="H157:I157"/>
    <mergeCell ref="J156:K156"/>
    <mergeCell ref="J157:K157"/>
    <mergeCell ref="A154:G154"/>
    <mergeCell ref="H155:I155"/>
    <mergeCell ref="H156:I156"/>
  </mergeCells>
  <phoneticPr fontId="5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730D1-68BE-4757-A408-C9F3531E29E0}">
  <dimension ref="A2:G9"/>
  <sheetViews>
    <sheetView workbookViewId="0">
      <selection activeCell="G3" sqref="G3:G8"/>
    </sheetView>
  </sheetViews>
  <sheetFormatPr defaultColWidth="9.28515625" defaultRowHeight="12.75" x14ac:dyDescent="0.25"/>
  <cols>
    <col min="1" max="1" width="5.7109375" style="36" customWidth="1"/>
    <col min="2" max="2" width="29.42578125" style="12" customWidth="1"/>
    <col min="3" max="3" width="10.7109375" style="13" customWidth="1"/>
    <col min="4" max="4" width="8.85546875" style="13" customWidth="1"/>
    <col min="5" max="5" width="10" style="13" customWidth="1"/>
    <col min="6" max="6" width="10.5703125" style="1" customWidth="1"/>
    <col min="7" max="7" width="16" style="1" customWidth="1"/>
    <col min="8" max="8" width="10.5703125" style="1" customWidth="1"/>
    <col min="9" max="16384" width="9.28515625" style="1"/>
  </cols>
  <sheetData>
    <row r="2" spans="1:7" ht="75.75" customHeight="1" x14ac:dyDescent="0.25">
      <c r="A2" s="72" t="s">
        <v>0</v>
      </c>
      <c r="B2" s="72" t="s">
        <v>53</v>
      </c>
      <c r="C2" s="68" t="s">
        <v>49</v>
      </c>
      <c r="D2" s="68" t="s">
        <v>50</v>
      </c>
      <c r="E2" s="68" t="s">
        <v>51</v>
      </c>
      <c r="F2" s="68" t="s">
        <v>52</v>
      </c>
    </row>
    <row r="3" spans="1:7" ht="63.75" x14ac:dyDescent="0.25">
      <c r="A3" s="27">
        <v>1</v>
      </c>
      <c r="B3" s="65" t="s">
        <v>36</v>
      </c>
      <c r="C3" s="21">
        <v>2768.96</v>
      </c>
      <c r="D3" s="21"/>
      <c r="E3" s="21">
        <v>14241.999999999998</v>
      </c>
      <c r="F3" s="66">
        <f>E3-C3</f>
        <v>11473.039999999997</v>
      </c>
      <c r="G3" s="41"/>
    </row>
    <row r="4" spans="1:7" ht="38.25" x14ac:dyDescent="0.25">
      <c r="A4" s="27">
        <v>9</v>
      </c>
      <c r="B4" s="65" t="s">
        <v>37</v>
      </c>
      <c r="C4" s="21">
        <v>3843.06</v>
      </c>
      <c r="D4" s="21"/>
      <c r="E4" s="21"/>
      <c r="F4" s="66">
        <f t="shared" ref="F4:F8" si="0">E4-C4</f>
        <v>-3843.06</v>
      </c>
      <c r="G4" s="41"/>
    </row>
    <row r="5" spans="1:7" x14ac:dyDescent="0.25">
      <c r="A5" s="27">
        <v>14</v>
      </c>
      <c r="B5" s="65" t="s">
        <v>38</v>
      </c>
      <c r="C5" s="21">
        <v>50144.71</v>
      </c>
      <c r="D5" s="21"/>
      <c r="E5" s="21"/>
      <c r="F5" s="66">
        <f t="shared" si="0"/>
        <v>-50144.71</v>
      </c>
      <c r="G5" s="41"/>
    </row>
    <row r="6" spans="1:7" ht="51" x14ac:dyDescent="0.25">
      <c r="A6" s="27">
        <v>24</v>
      </c>
      <c r="B6" s="65" t="s">
        <v>39</v>
      </c>
      <c r="C6" s="21">
        <v>31093.46</v>
      </c>
      <c r="D6" s="21"/>
      <c r="E6" s="21">
        <v>11933</v>
      </c>
      <c r="F6" s="66">
        <f t="shared" si="0"/>
        <v>-19160.46</v>
      </c>
      <c r="G6" s="41"/>
    </row>
    <row r="7" spans="1:7" ht="25.5" x14ac:dyDescent="0.25">
      <c r="A7" s="27">
        <v>29</v>
      </c>
      <c r="B7" s="65" t="s">
        <v>35</v>
      </c>
      <c r="C7" s="21">
        <v>11716.25</v>
      </c>
      <c r="D7" s="21"/>
      <c r="E7" s="21">
        <v>1561</v>
      </c>
      <c r="F7" s="66">
        <f t="shared" si="0"/>
        <v>-10155.25</v>
      </c>
      <c r="G7" s="41"/>
    </row>
    <row r="8" spans="1:7" ht="25.5" x14ac:dyDescent="0.25">
      <c r="A8" s="27">
        <v>35</v>
      </c>
      <c r="B8" s="65" t="s">
        <v>40</v>
      </c>
      <c r="C8" s="65"/>
      <c r="D8" s="65"/>
      <c r="E8" s="21">
        <v>71830.44</v>
      </c>
      <c r="F8" s="66">
        <f t="shared" si="0"/>
        <v>71830.44</v>
      </c>
      <c r="G8" s="41"/>
    </row>
    <row r="9" spans="1:7" ht="12.75" customHeight="1" x14ac:dyDescent="0.25">
      <c r="A9" s="76" t="s">
        <v>5</v>
      </c>
      <c r="B9" s="76"/>
      <c r="C9" s="67">
        <f>SUM(C3:C8)</f>
        <v>99566.44</v>
      </c>
      <c r="D9" s="67">
        <f>SUM(D3:D8)</f>
        <v>0</v>
      </c>
      <c r="E9" s="40">
        <f>SUM(E3:E8)</f>
        <v>99566.44</v>
      </c>
      <c r="F9" s="67">
        <f>SUM(F3:F8)</f>
        <v>0</v>
      </c>
    </row>
  </sheetData>
  <mergeCells count="1">
    <mergeCell ref="A9: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ΤΡΟΠΟΠΟΊΗΣΗ</vt:lpstr>
      <vt:lpstr>για ΤΔΕ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Giorgos</dc:creator>
  <cp:lastModifiedBy>Δίκτυο Δήμων ΠΕ Νήσων Αττικής</cp:lastModifiedBy>
  <dcterms:created xsi:type="dcterms:W3CDTF">2015-06-05T18:19:34Z</dcterms:created>
  <dcterms:modified xsi:type="dcterms:W3CDTF">2024-09-26T09:53:13Z</dcterms:modified>
</cp:coreProperties>
</file>